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JMⅦ\Desktop\１９０ｔｈ\Entry File作成\"/>
    </mc:Choice>
  </mc:AlternateContent>
  <workbookProtection workbookPassword="CC02" lockStructure="1"/>
  <bookViews>
    <workbookView xWindow="0" yWindow="0" windowWidth="27915" windowHeight="5835" tabRatio="675"/>
  </bookViews>
  <sheets>
    <sheet name="入力注意事項" sheetId="14" r:id="rId1"/>
    <sheet name="入力シート" sheetId="4" r:id="rId2"/>
    <sheet name="大会申込一覧表" sheetId="7" r:id="rId3"/>
    <sheet name="NANS Data" sheetId="15" state="hidden" r:id="rId4"/>
    <sheet name="data" sheetId="10" state="hidden" r:id="rId5"/>
    <sheet name="データ" sheetId="2" state="hidden" r:id="rId6"/>
    <sheet name="集計チェック" sheetId="13" state="hidden" r:id="rId7"/>
    <sheet name="集計シート" sheetId="11" state="hidden" r:id="rId8"/>
  </sheets>
  <definedNames>
    <definedName name="_xlnm._FilterDatabase" localSheetId="7" hidden="1">集計シート!$A$61:$A$76</definedName>
    <definedName name="_xlnm._FilterDatabase" localSheetId="2" hidden="1">大会申込一覧表!$B$16:$S$66</definedName>
    <definedName name="_xlnm._FilterDatabase" localSheetId="1" hidden="1">入力シート!$N$5:$W$6</definedName>
    <definedName name="_xlnm.Print_Area" localSheetId="2">大会申込一覧表!$A$1:$S$66</definedName>
    <definedName name="_xlnm.Print_Area" localSheetId="0">入力注意事項!$C$4:$R$53</definedName>
    <definedName name="_xlnm.Print_Titles" localSheetId="2">大会申込一覧表!$1:$16</definedName>
    <definedName name="種別">OFFSET(データ!$M$2,0,0,COUNTA(データ!$M$2:$M$10),1)</definedName>
    <definedName name="所属地">OFFSET(データ!$J$2,0,0,COUNTA(データ!$J$2:$J$200),1)</definedName>
    <definedName name="女子競技">OFFSET(データ!$F$2,0,0,COUNTA(データ!$F$2:$F$100),1)</definedName>
    <definedName name="男子競技">OFFSET(データ!$B$2,0,0,COUNTA(データ!$B$2:$B$100),1)</definedName>
  </definedNames>
  <calcPr calcId="152511" iterate="1"/>
</workbook>
</file>

<file path=xl/calcChain.xml><?xml version="1.0" encoding="utf-8"?>
<calcChain xmlns="http://schemas.openxmlformats.org/spreadsheetml/2006/main">
  <c r="O43" i="14" l="1"/>
  <c r="X7" i="4"/>
  <c r="AD56" i="4"/>
  <c r="AC56" i="4"/>
  <c r="AD55" i="4"/>
  <c r="AC55" i="4"/>
  <c r="AD54" i="4"/>
  <c r="AC54" i="4"/>
  <c r="AD53" i="4"/>
  <c r="AC53" i="4"/>
  <c r="AD52" i="4"/>
  <c r="AC52" i="4"/>
  <c r="AD51" i="4"/>
  <c r="AC51" i="4"/>
  <c r="AD50" i="4"/>
  <c r="AC50" i="4"/>
  <c r="AD49" i="4"/>
  <c r="AC49" i="4"/>
  <c r="AD48" i="4"/>
  <c r="AC48" i="4"/>
  <c r="AD47" i="4"/>
  <c r="AC47" i="4"/>
  <c r="AD46" i="4"/>
  <c r="AC46" i="4"/>
  <c r="AD45" i="4"/>
  <c r="AC45" i="4"/>
  <c r="AD44" i="4"/>
  <c r="AC44" i="4"/>
  <c r="AD43" i="4"/>
  <c r="AC43" i="4"/>
  <c r="AD42" i="4"/>
  <c r="AC42" i="4"/>
  <c r="AD41" i="4"/>
  <c r="AC41" i="4"/>
  <c r="AD40" i="4"/>
  <c r="AC40" i="4"/>
  <c r="AD39" i="4"/>
  <c r="AC39" i="4"/>
  <c r="AD38" i="4"/>
  <c r="AC38" i="4"/>
  <c r="AD37" i="4"/>
  <c r="AC37" i="4"/>
  <c r="AD36" i="4"/>
  <c r="AC36" i="4"/>
  <c r="AD35" i="4"/>
  <c r="AC35" i="4"/>
  <c r="AD34" i="4"/>
  <c r="AC34" i="4"/>
  <c r="AD33" i="4"/>
  <c r="AC33" i="4"/>
  <c r="AD32" i="4"/>
  <c r="AC32" i="4"/>
  <c r="AD31" i="4"/>
  <c r="AC31" i="4"/>
  <c r="AD30" i="4"/>
  <c r="AC30" i="4"/>
  <c r="AD29" i="4"/>
  <c r="AC29" i="4"/>
  <c r="AD28" i="4"/>
  <c r="AC28" i="4"/>
  <c r="AD27" i="4"/>
  <c r="AC27" i="4"/>
  <c r="AD26" i="4"/>
  <c r="AC26" i="4"/>
  <c r="AD25" i="4"/>
  <c r="AC25" i="4"/>
  <c r="AD24" i="4"/>
  <c r="AC24" i="4"/>
  <c r="AC23" i="4"/>
  <c r="AC22" i="4"/>
  <c r="AD21" i="4"/>
  <c r="AC21" i="4"/>
  <c r="AD20" i="4"/>
  <c r="AC20" i="4"/>
  <c r="AD19" i="4"/>
  <c r="AC19" i="4"/>
  <c r="AD18" i="4"/>
  <c r="AC18" i="4"/>
  <c r="AD17" i="4"/>
  <c r="AC17" i="4"/>
  <c r="AD16" i="4"/>
  <c r="AC16" i="4"/>
  <c r="AD15" i="4"/>
  <c r="AC15" i="4"/>
  <c r="AD14" i="4"/>
  <c r="AC14" i="4"/>
  <c r="AD13" i="4"/>
  <c r="AC13" i="4"/>
  <c r="AC12" i="4"/>
  <c r="AD11" i="4"/>
  <c r="AC11" i="4"/>
  <c r="AD10" i="4"/>
  <c r="AC10" i="4"/>
  <c r="AD9" i="4"/>
  <c r="AC9" i="4"/>
  <c r="AD8" i="4"/>
  <c r="AC8" i="4"/>
  <c r="AC7" i="4"/>
  <c r="AG56" i="4"/>
  <c r="AF56" i="4"/>
  <c r="AG55" i="4"/>
  <c r="AF55" i="4"/>
  <c r="AG54" i="4"/>
  <c r="AF54" i="4"/>
  <c r="AG53" i="4"/>
  <c r="AF53" i="4"/>
  <c r="AG52" i="4"/>
  <c r="AF52" i="4"/>
  <c r="AG51" i="4"/>
  <c r="AF51" i="4"/>
  <c r="AG50" i="4"/>
  <c r="AF50" i="4"/>
  <c r="AG49" i="4"/>
  <c r="AF49" i="4"/>
  <c r="AG48" i="4"/>
  <c r="AF48" i="4"/>
  <c r="AG47" i="4"/>
  <c r="AF47" i="4"/>
  <c r="AG46" i="4"/>
  <c r="AF46" i="4"/>
  <c r="AG45" i="4"/>
  <c r="AF45" i="4"/>
  <c r="AG44" i="4"/>
  <c r="AF44" i="4"/>
  <c r="AG43" i="4"/>
  <c r="AF43" i="4"/>
  <c r="AG42" i="4"/>
  <c r="AF42" i="4"/>
  <c r="AG41" i="4"/>
  <c r="AF41" i="4"/>
  <c r="AG40" i="4"/>
  <c r="AF40" i="4"/>
  <c r="AG39" i="4"/>
  <c r="AF39" i="4"/>
  <c r="AG38" i="4"/>
  <c r="AF38" i="4"/>
  <c r="AG37" i="4"/>
  <c r="AF37" i="4"/>
  <c r="AG36" i="4"/>
  <c r="AF36" i="4"/>
  <c r="AG35" i="4"/>
  <c r="AF35" i="4"/>
  <c r="AG34" i="4"/>
  <c r="AF34" i="4"/>
  <c r="AG33" i="4"/>
  <c r="AF33" i="4"/>
  <c r="AG32" i="4"/>
  <c r="AF32" i="4"/>
  <c r="AG31" i="4"/>
  <c r="AF31" i="4"/>
  <c r="AG30" i="4"/>
  <c r="AF30" i="4"/>
  <c r="AG29" i="4"/>
  <c r="AF29" i="4"/>
  <c r="AG28" i="4"/>
  <c r="AF28" i="4"/>
  <c r="AG27" i="4"/>
  <c r="AF27" i="4"/>
  <c r="AG26" i="4"/>
  <c r="AF26" i="4"/>
  <c r="AG25" i="4"/>
  <c r="AF25" i="4"/>
  <c r="AG24" i="4"/>
  <c r="AF24" i="4"/>
  <c r="AG23" i="4"/>
  <c r="AD23" i="4" s="1"/>
  <c r="AF23" i="4"/>
  <c r="AG22" i="4"/>
  <c r="AD22" i="4" s="1"/>
  <c r="AF22" i="4"/>
  <c r="AG21" i="4"/>
  <c r="AF21" i="4"/>
  <c r="AG20" i="4"/>
  <c r="AF20" i="4"/>
  <c r="AG19" i="4"/>
  <c r="AF19" i="4"/>
  <c r="AG18" i="4"/>
  <c r="AF18" i="4"/>
  <c r="AG17" i="4"/>
  <c r="AF17" i="4"/>
  <c r="AG16" i="4"/>
  <c r="AF16" i="4"/>
  <c r="AG15" i="4"/>
  <c r="AF15" i="4"/>
  <c r="AG14" i="4"/>
  <c r="AF14" i="4"/>
  <c r="AG13" i="4"/>
  <c r="AF13" i="4"/>
  <c r="AG12" i="4"/>
  <c r="AD12" i="4" s="1"/>
  <c r="AF12" i="4"/>
  <c r="AG11" i="4"/>
  <c r="AF11" i="4"/>
  <c r="AG10" i="4"/>
  <c r="AF10" i="4"/>
  <c r="AG9" i="4"/>
  <c r="AF9" i="4"/>
  <c r="AG8" i="4"/>
  <c r="AF8" i="4"/>
  <c r="AG7" i="4"/>
  <c r="AD7" i="4" s="1"/>
  <c r="AF7" i="4"/>
  <c r="X8" i="4"/>
  <c r="AS2" i="15" l="1"/>
  <c r="BJ2" i="15"/>
  <c r="BI2" i="15"/>
  <c r="BH2" i="15"/>
  <c r="BG2" i="15"/>
  <c r="BF2" i="15"/>
  <c r="BE2" i="15"/>
  <c r="BD2" i="15"/>
  <c r="BC2" i="15"/>
  <c r="BA2" i="15"/>
  <c r="AZ2" i="15"/>
  <c r="AY2" i="15"/>
  <c r="AX2" i="15"/>
  <c r="AW2" i="15"/>
  <c r="AV2" i="15"/>
  <c r="AU2" i="15"/>
  <c r="AT2" i="15"/>
  <c r="B3" i="15"/>
  <c r="C3" i="15"/>
  <c r="F3" i="15"/>
  <c r="I3" i="15"/>
  <c r="J3" i="15"/>
  <c r="L3" i="15" s="1"/>
  <c r="K3" i="15"/>
  <c r="M3" i="15"/>
  <c r="N3" i="15"/>
  <c r="O3" i="15"/>
  <c r="P3" i="15"/>
  <c r="Q3" i="15"/>
  <c r="R3" i="15"/>
  <c r="T3" i="15"/>
  <c r="X3" i="15"/>
  <c r="AN3" i="15"/>
  <c r="AO3" i="15"/>
  <c r="B4" i="15"/>
  <c r="C4" i="15"/>
  <c r="F4" i="15"/>
  <c r="I4" i="15"/>
  <c r="J4" i="15"/>
  <c r="L4" i="15" s="1"/>
  <c r="K4" i="15"/>
  <c r="M4" i="15"/>
  <c r="N4" i="15"/>
  <c r="O4" i="15"/>
  <c r="P4" i="15"/>
  <c r="Q4" i="15"/>
  <c r="R4" i="15"/>
  <c r="T4" i="15"/>
  <c r="X4" i="15"/>
  <c r="AN4" i="15"/>
  <c r="AO4" i="15"/>
  <c r="B5" i="15"/>
  <c r="C5" i="15"/>
  <c r="F5" i="15"/>
  <c r="I5" i="15"/>
  <c r="J5" i="15"/>
  <c r="L5" i="15" s="1"/>
  <c r="K5" i="15"/>
  <c r="M5" i="15"/>
  <c r="N5" i="15"/>
  <c r="O5" i="15"/>
  <c r="P5" i="15"/>
  <c r="Q5" i="15"/>
  <c r="R5" i="15"/>
  <c r="T5" i="15"/>
  <c r="X5" i="15"/>
  <c r="AN5" i="15"/>
  <c r="AO5" i="15"/>
  <c r="B6" i="15"/>
  <c r="C6" i="15"/>
  <c r="F6" i="15"/>
  <c r="I6" i="15"/>
  <c r="J6" i="15"/>
  <c r="L6" i="15" s="1"/>
  <c r="K6" i="15"/>
  <c r="M6" i="15"/>
  <c r="N6" i="15"/>
  <c r="O6" i="15"/>
  <c r="P6" i="15"/>
  <c r="Q6" i="15"/>
  <c r="R6" i="15"/>
  <c r="T6" i="15"/>
  <c r="X6" i="15"/>
  <c r="AN6" i="15"/>
  <c r="AO6" i="15"/>
  <c r="B7" i="15"/>
  <c r="C7" i="15"/>
  <c r="F7" i="15"/>
  <c r="I7" i="15"/>
  <c r="J7" i="15"/>
  <c r="L7" i="15" s="1"/>
  <c r="K7" i="15"/>
  <c r="M7" i="15"/>
  <c r="N7" i="15"/>
  <c r="O7" i="15"/>
  <c r="P7" i="15"/>
  <c r="Q7" i="15"/>
  <c r="R7" i="15"/>
  <c r="T7" i="15"/>
  <c r="X7" i="15"/>
  <c r="AN7" i="15"/>
  <c r="AO7" i="15"/>
  <c r="B8" i="15"/>
  <c r="C8" i="15"/>
  <c r="F8" i="15"/>
  <c r="I8" i="15"/>
  <c r="J8" i="15"/>
  <c r="L8" i="15" s="1"/>
  <c r="K8" i="15"/>
  <c r="M8" i="15"/>
  <c r="N8" i="15"/>
  <c r="O8" i="15"/>
  <c r="P8" i="15"/>
  <c r="Q8" i="15"/>
  <c r="R8" i="15"/>
  <c r="T8" i="15"/>
  <c r="X8" i="15"/>
  <c r="AN8" i="15"/>
  <c r="AO8" i="15"/>
  <c r="B9" i="15"/>
  <c r="C9" i="15"/>
  <c r="F9" i="15"/>
  <c r="I9" i="15"/>
  <c r="J9" i="15"/>
  <c r="L9" i="15" s="1"/>
  <c r="K9" i="15"/>
  <c r="M9" i="15"/>
  <c r="N9" i="15"/>
  <c r="O9" i="15"/>
  <c r="P9" i="15"/>
  <c r="Q9" i="15"/>
  <c r="R9" i="15"/>
  <c r="T9" i="15"/>
  <c r="X9" i="15"/>
  <c r="AN9" i="15"/>
  <c r="AO9" i="15"/>
  <c r="B10" i="15"/>
  <c r="C10" i="15"/>
  <c r="F10" i="15"/>
  <c r="I10" i="15"/>
  <c r="J10" i="15"/>
  <c r="L10" i="15" s="1"/>
  <c r="K10" i="15"/>
  <c r="M10" i="15"/>
  <c r="N10" i="15"/>
  <c r="O10" i="15"/>
  <c r="P10" i="15"/>
  <c r="Q10" i="15"/>
  <c r="R10" i="15"/>
  <c r="T10" i="15"/>
  <c r="X10" i="15"/>
  <c r="AN10" i="15"/>
  <c r="AO10" i="15"/>
  <c r="B11" i="15"/>
  <c r="C11" i="15"/>
  <c r="F11" i="15"/>
  <c r="I11" i="15"/>
  <c r="J11" i="15"/>
  <c r="L11" i="15" s="1"/>
  <c r="K11" i="15"/>
  <c r="M11" i="15"/>
  <c r="N11" i="15"/>
  <c r="O11" i="15"/>
  <c r="P11" i="15"/>
  <c r="Q11" i="15"/>
  <c r="R11" i="15"/>
  <c r="T11" i="15"/>
  <c r="X11" i="15"/>
  <c r="AN11" i="15"/>
  <c r="AO11" i="15"/>
  <c r="B12" i="15"/>
  <c r="C12" i="15"/>
  <c r="F12" i="15"/>
  <c r="I12" i="15"/>
  <c r="J12" i="15"/>
  <c r="L12" i="15" s="1"/>
  <c r="K12" i="15"/>
  <c r="M12" i="15"/>
  <c r="N12" i="15"/>
  <c r="O12" i="15"/>
  <c r="P12" i="15"/>
  <c r="Q12" i="15"/>
  <c r="R12" i="15"/>
  <c r="T12" i="15"/>
  <c r="X12" i="15"/>
  <c r="AN12" i="15"/>
  <c r="AO12" i="15"/>
  <c r="B13" i="15"/>
  <c r="C13" i="15"/>
  <c r="F13" i="15"/>
  <c r="I13" i="15"/>
  <c r="J13" i="15"/>
  <c r="L13" i="15" s="1"/>
  <c r="K13" i="15"/>
  <c r="M13" i="15"/>
  <c r="N13" i="15"/>
  <c r="O13" i="15"/>
  <c r="P13" i="15"/>
  <c r="Q13" i="15"/>
  <c r="R13" i="15"/>
  <c r="T13" i="15"/>
  <c r="X13" i="15"/>
  <c r="AN13" i="15"/>
  <c r="AO13" i="15"/>
  <c r="B14" i="15"/>
  <c r="C14" i="15"/>
  <c r="F14" i="15"/>
  <c r="I14" i="15"/>
  <c r="J14" i="15"/>
  <c r="L14" i="15" s="1"/>
  <c r="K14" i="15"/>
  <c r="M14" i="15"/>
  <c r="N14" i="15"/>
  <c r="O14" i="15"/>
  <c r="P14" i="15"/>
  <c r="Q14" i="15"/>
  <c r="R14" i="15"/>
  <c r="T14" i="15"/>
  <c r="X14" i="15"/>
  <c r="AN14" i="15"/>
  <c r="AO14" i="15"/>
  <c r="B15" i="15"/>
  <c r="C15" i="15"/>
  <c r="F15" i="15"/>
  <c r="I15" i="15"/>
  <c r="J15" i="15"/>
  <c r="L15" i="15" s="1"/>
  <c r="K15" i="15"/>
  <c r="M15" i="15"/>
  <c r="N15" i="15"/>
  <c r="O15" i="15"/>
  <c r="P15" i="15"/>
  <c r="Q15" i="15"/>
  <c r="R15" i="15"/>
  <c r="T15" i="15"/>
  <c r="X15" i="15"/>
  <c r="AN15" i="15"/>
  <c r="AO15" i="15"/>
  <c r="B16" i="15"/>
  <c r="C16" i="15"/>
  <c r="F16" i="15"/>
  <c r="I16" i="15"/>
  <c r="J16" i="15"/>
  <c r="L16" i="15" s="1"/>
  <c r="K16" i="15"/>
  <c r="M16" i="15"/>
  <c r="N16" i="15"/>
  <c r="O16" i="15"/>
  <c r="P16" i="15"/>
  <c r="Q16" i="15"/>
  <c r="R16" i="15"/>
  <c r="T16" i="15"/>
  <c r="X16" i="15"/>
  <c r="AN16" i="15"/>
  <c r="AO16" i="15"/>
  <c r="B17" i="15"/>
  <c r="C17" i="15"/>
  <c r="F17" i="15"/>
  <c r="I17" i="15"/>
  <c r="J17" i="15"/>
  <c r="L17" i="15" s="1"/>
  <c r="K17" i="15"/>
  <c r="M17" i="15"/>
  <c r="N17" i="15"/>
  <c r="O17" i="15"/>
  <c r="P17" i="15"/>
  <c r="Q17" i="15"/>
  <c r="R17" i="15"/>
  <c r="T17" i="15"/>
  <c r="X17" i="15"/>
  <c r="AN17" i="15"/>
  <c r="AO17" i="15"/>
  <c r="B18" i="15"/>
  <c r="C18" i="15"/>
  <c r="F18" i="15"/>
  <c r="I18" i="15"/>
  <c r="J18" i="15"/>
  <c r="L18" i="15" s="1"/>
  <c r="K18" i="15"/>
  <c r="M18" i="15"/>
  <c r="N18" i="15"/>
  <c r="O18" i="15"/>
  <c r="P18" i="15"/>
  <c r="Q18" i="15"/>
  <c r="R18" i="15"/>
  <c r="T18" i="15"/>
  <c r="X18" i="15"/>
  <c r="AN18" i="15"/>
  <c r="AO18" i="15"/>
  <c r="B19" i="15"/>
  <c r="C19" i="15"/>
  <c r="F19" i="15"/>
  <c r="I19" i="15"/>
  <c r="J19" i="15"/>
  <c r="L19" i="15" s="1"/>
  <c r="K19" i="15"/>
  <c r="M19" i="15"/>
  <c r="N19" i="15"/>
  <c r="O19" i="15"/>
  <c r="P19" i="15"/>
  <c r="Q19" i="15"/>
  <c r="R19" i="15"/>
  <c r="T19" i="15"/>
  <c r="X19" i="15"/>
  <c r="AN19" i="15"/>
  <c r="AO19" i="15"/>
  <c r="B20" i="15"/>
  <c r="C20" i="15"/>
  <c r="F20" i="15"/>
  <c r="I20" i="15"/>
  <c r="J20" i="15"/>
  <c r="L20" i="15" s="1"/>
  <c r="K20" i="15"/>
  <c r="M20" i="15"/>
  <c r="N20" i="15"/>
  <c r="O20" i="15"/>
  <c r="P20" i="15"/>
  <c r="Q20" i="15"/>
  <c r="R20" i="15"/>
  <c r="T20" i="15"/>
  <c r="X20" i="15"/>
  <c r="AN20" i="15"/>
  <c r="AO20" i="15"/>
  <c r="B21" i="15"/>
  <c r="C21" i="15"/>
  <c r="F21" i="15"/>
  <c r="I21" i="15"/>
  <c r="J21" i="15"/>
  <c r="L21" i="15" s="1"/>
  <c r="K21" i="15"/>
  <c r="M21" i="15"/>
  <c r="N21" i="15"/>
  <c r="O21" i="15"/>
  <c r="P21" i="15"/>
  <c r="Q21" i="15"/>
  <c r="R21" i="15"/>
  <c r="T21" i="15"/>
  <c r="X21" i="15"/>
  <c r="AN21" i="15"/>
  <c r="AO21" i="15"/>
  <c r="B22" i="15"/>
  <c r="C22" i="15"/>
  <c r="F22" i="15"/>
  <c r="I22" i="15"/>
  <c r="J22" i="15"/>
  <c r="L22" i="15" s="1"/>
  <c r="K22" i="15"/>
  <c r="M22" i="15"/>
  <c r="N22" i="15"/>
  <c r="O22" i="15"/>
  <c r="P22" i="15"/>
  <c r="Q22" i="15"/>
  <c r="R22" i="15"/>
  <c r="T22" i="15"/>
  <c r="X22" i="15"/>
  <c r="AN22" i="15"/>
  <c r="AO22" i="15"/>
  <c r="B23" i="15"/>
  <c r="C23" i="15"/>
  <c r="F23" i="15"/>
  <c r="I23" i="15"/>
  <c r="J23" i="15"/>
  <c r="L23" i="15" s="1"/>
  <c r="K23" i="15"/>
  <c r="M23" i="15"/>
  <c r="N23" i="15"/>
  <c r="O23" i="15"/>
  <c r="P23" i="15"/>
  <c r="Q23" i="15"/>
  <c r="R23" i="15"/>
  <c r="T23" i="15"/>
  <c r="X23" i="15"/>
  <c r="AN23" i="15"/>
  <c r="AO23" i="15"/>
  <c r="B24" i="15"/>
  <c r="C24" i="15"/>
  <c r="F24" i="15"/>
  <c r="I24" i="15"/>
  <c r="J24" i="15"/>
  <c r="L24" i="15" s="1"/>
  <c r="K24" i="15"/>
  <c r="M24" i="15"/>
  <c r="N24" i="15"/>
  <c r="O24" i="15"/>
  <c r="P24" i="15"/>
  <c r="Q24" i="15"/>
  <c r="R24" i="15"/>
  <c r="T24" i="15"/>
  <c r="W24" i="15"/>
  <c r="X24" i="15"/>
  <c r="AN24" i="15"/>
  <c r="AO24" i="15"/>
  <c r="B25" i="15"/>
  <c r="C25" i="15"/>
  <c r="F25" i="15"/>
  <c r="I25" i="15"/>
  <c r="J25" i="15"/>
  <c r="L25" i="15" s="1"/>
  <c r="K25" i="15"/>
  <c r="M25" i="15"/>
  <c r="N25" i="15"/>
  <c r="O25" i="15"/>
  <c r="P25" i="15"/>
  <c r="Q25" i="15"/>
  <c r="R25" i="15"/>
  <c r="T25" i="15"/>
  <c r="W25" i="15"/>
  <c r="X25" i="15"/>
  <c r="AN25" i="15"/>
  <c r="AO25" i="15"/>
  <c r="B26" i="15"/>
  <c r="C26" i="15"/>
  <c r="F26" i="15"/>
  <c r="I26" i="15"/>
  <c r="J26" i="15"/>
  <c r="L26" i="15" s="1"/>
  <c r="K26" i="15"/>
  <c r="M26" i="15"/>
  <c r="N26" i="15"/>
  <c r="O26" i="15"/>
  <c r="P26" i="15"/>
  <c r="Q26" i="15"/>
  <c r="R26" i="15"/>
  <c r="T26" i="15"/>
  <c r="W26" i="15"/>
  <c r="X26" i="15"/>
  <c r="AN26" i="15"/>
  <c r="AO26" i="15"/>
  <c r="B27" i="15"/>
  <c r="C27" i="15"/>
  <c r="F27" i="15"/>
  <c r="I27" i="15"/>
  <c r="J27" i="15"/>
  <c r="L27" i="15" s="1"/>
  <c r="K27" i="15"/>
  <c r="M27" i="15"/>
  <c r="N27" i="15"/>
  <c r="O27" i="15"/>
  <c r="P27" i="15"/>
  <c r="Q27" i="15"/>
  <c r="R27" i="15"/>
  <c r="T27" i="15"/>
  <c r="X27" i="15"/>
  <c r="AN27" i="15"/>
  <c r="AO27" i="15"/>
  <c r="B28" i="15"/>
  <c r="C28" i="15"/>
  <c r="F28" i="15"/>
  <c r="I28" i="15"/>
  <c r="J28" i="15"/>
  <c r="L28" i="15" s="1"/>
  <c r="K28" i="15"/>
  <c r="M28" i="15"/>
  <c r="N28" i="15"/>
  <c r="O28" i="15"/>
  <c r="P28" i="15"/>
  <c r="Q28" i="15"/>
  <c r="R28" i="15"/>
  <c r="T28" i="15"/>
  <c r="X28" i="15"/>
  <c r="AN28" i="15"/>
  <c r="AO28" i="15"/>
  <c r="B29" i="15"/>
  <c r="C29" i="15"/>
  <c r="F29" i="15"/>
  <c r="I29" i="15"/>
  <c r="J29" i="15"/>
  <c r="L29" i="15" s="1"/>
  <c r="K29" i="15"/>
  <c r="M29" i="15"/>
  <c r="N29" i="15"/>
  <c r="O29" i="15"/>
  <c r="P29" i="15"/>
  <c r="Q29" i="15"/>
  <c r="R29" i="15"/>
  <c r="T29" i="15"/>
  <c r="X29" i="15"/>
  <c r="AN29" i="15"/>
  <c r="AO29" i="15"/>
  <c r="B30" i="15"/>
  <c r="C30" i="15"/>
  <c r="F30" i="15"/>
  <c r="I30" i="15"/>
  <c r="J30" i="15"/>
  <c r="L30" i="15" s="1"/>
  <c r="K30" i="15"/>
  <c r="M30" i="15"/>
  <c r="N30" i="15"/>
  <c r="O30" i="15"/>
  <c r="P30" i="15"/>
  <c r="Q30" i="15"/>
  <c r="R30" i="15"/>
  <c r="T30" i="15"/>
  <c r="X30" i="15"/>
  <c r="AN30" i="15"/>
  <c r="AO30" i="15"/>
  <c r="B31" i="15"/>
  <c r="C31" i="15"/>
  <c r="F31" i="15"/>
  <c r="I31" i="15"/>
  <c r="J31" i="15"/>
  <c r="L31" i="15" s="1"/>
  <c r="K31" i="15"/>
  <c r="M31" i="15"/>
  <c r="N31" i="15"/>
  <c r="O31" i="15"/>
  <c r="P31" i="15"/>
  <c r="Q31" i="15"/>
  <c r="R31" i="15"/>
  <c r="T31" i="15"/>
  <c r="X31" i="15"/>
  <c r="AN31" i="15"/>
  <c r="AO31" i="15"/>
  <c r="B32" i="15"/>
  <c r="C32" i="15"/>
  <c r="F32" i="15"/>
  <c r="I32" i="15"/>
  <c r="J32" i="15"/>
  <c r="L32" i="15" s="1"/>
  <c r="K32" i="15"/>
  <c r="M32" i="15"/>
  <c r="N32" i="15"/>
  <c r="O32" i="15"/>
  <c r="P32" i="15"/>
  <c r="Q32" i="15"/>
  <c r="R32" i="15"/>
  <c r="T32" i="15"/>
  <c r="X32" i="15"/>
  <c r="AN32" i="15"/>
  <c r="AO32" i="15"/>
  <c r="B33" i="15"/>
  <c r="C33" i="15"/>
  <c r="F33" i="15"/>
  <c r="I33" i="15"/>
  <c r="J33" i="15"/>
  <c r="K33" i="15"/>
  <c r="L33" i="15"/>
  <c r="M33" i="15"/>
  <c r="N33" i="15"/>
  <c r="O33" i="15"/>
  <c r="P33" i="15"/>
  <c r="Q33" i="15"/>
  <c r="R33" i="15"/>
  <c r="T33" i="15"/>
  <c r="X33" i="15"/>
  <c r="AN33" i="15"/>
  <c r="AO33" i="15"/>
  <c r="B34" i="15"/>
  <c r="C34" i="15"/>
  <c r="F34" i="15"/>
  <c r="I34" i="15"/>
  <c r="J34" i="15"/>
  <c r="L34" i="15" s="1"/>
  <c r="K34" i="15"/>
  <c r="M34" i="15"/>
  <c r="N34" i="15"/>
  <c r="O34" i="15"/>
  <c r="P34" i="15"/>
  <c r="Q34" i="15"/>
  <c r="R34" i="15"/>
  <c r="T34" i="15"/>
  <c r="X34" i="15"/>
  <c r="AN34" i="15"/>
  <c r="AO34" i="15"/>
  <c r="B35" i="15"/>
  <c r="C35" i="15"/>
  <c r="F35" i="15"/>
  <c r="I35" i="15"/>
  <c r="J35" i="15"/>
  <c r="L35" i="15" s="1"/>
  <c r="K35" i="15"/>
  <c r="M35" i="15"/>
  <c r="N35" i="15"/>
  <c r="O35" i="15"/>
  <c r="P35" i="15"/>
  <c r="Q35" i="15"/>
  <c r="R35" i="15"/>
  <c r="T35" i="15"/>
  <c r="X35" i="15"/>
  <c r="AN35" i="15"/>
  <c r="AO35" i="15"/>
  <c r="B36" i="15"/>
  <c r="C36" i="15"/>
  <c r="F36" i="15"/>
  <c r="I36" i="15"/>
  <c r="J36" i="15"/>
  <c r="L36" i="15" s="1"/>
  <c r="K36" i="15"/>
  <c r="M36" i="15"/>
  <c r="N36" i="15"/>
  <c r="O36" i="15"/>
  <c r="P36" i="15"/>
  <c r="Q36" i="15"/>
  <c r="R36" i="15"/>
  <c r="T36" i="15"/>
  <c r="X36" i="15"/>
  <c r="AN36" i="15"/>
  <c r="AO36" i="15"/>
  <c r="B37" i="15"/>
  <c r="C37" i="15"/>
  <c r="F37" i="15"/>
  <c r="I37" i="15"/>
  <c r="J37" i="15"/>
  <c r="L37" i="15" s="1"/>
  <c r="K37" i="15"/>
  <c r="M37" i="15"/>
  <c r="N37" i="15"/>
  <c r="O37" i="15"/>
  <c r="P37" i="15"/>
  <c r="Q37" i="15"/>
  <c r="R37" i="15"/>
  <c r="T37" i="15"/>
  <c r="X37" i="15"/>
  <c r="AN37" i="15"/>
  <c r="AO37" i="15"/>
  <c r="B38" i="15"/>
  <c r="C38" i="15"/>
  <c r="F38" i="15"/>
  <c r="I38" i="15"/>
  <c r="J38" i="15"/>
  <c r="L38" i="15" s="1"/>
  <c r="K38" i="15"/>
  <c r="M38" i="15"/>
  <c r="N38" i="15"/>
  <c r="O38" i="15"/>
  <c r="P38" i="15"/>
  <c r="Q38" i="15"/>
  <c r="R38" i="15"/>
  <c r="T38" i="15"/>
  <c r="X38" i="15"/>
  <c r="AN38" i="15"/>
  <c r="AO38" i="15"/>
  <c r="B39" i="15"/>
  <c r="C39" i="15"/>
  <c r="F39" i="15"/>
  <c r="I39" i="15"/>
  <c r="J39" i="15"/>
  <c r="L39" i="15" s="1"/>
  <c r="K39" i="15"/>
  <c r="M39" i="15"/>
  <c r="N39" i="15"/>
  <c r="O39" i="15"/>
  <c r="P39" i="15"/>
  <c r="Q39" i="15"/>
  <c r="R39" i="15"/>
  <c r="T39" i="15"/>
  <c r="X39" i="15"/>
  <c r="AN39" i="15"/>
  <c r="AO39" i="15"/>
  <c r="B40" i="15"/>
  <c r="C40" i="15"/>
  <c r="F40" i="15"/>
  <c r="I40" i="15"/>
  <c r="J40" i="15"/>
  <c r="L40" i="15" s="1"/>
  <c r="K40" i="15"/>
  <c r="M40" i="15"/>
  <c r="N40" i="15"/>
  <c r="O40" i="15"/>
  <c r="P40" i="15"/>
  <c r="Q40" i="15"/>
  <c r="R40" i="15"/>
  <c r="T40" i="15"/>
  <c r="X40" i="15"/>
  <c r="AN40" i="15"/>
  <c r="AO40" i="15"/>
  <c r="B41" i="15"/>
  <c r="C41" i="15"/>
  <c r="F41" i="15"/>
  <c r="I41" i="15"/>
  <c r="J41" i="15"/>
  <c r="L41" i="15" s="1"/>
  <c r="K41" i="15"/>
  <c r="M41" i="15"/>
  <c r="N41" i="15"/>
  <c r="O41" i="15"/>
  <c r="P41" i="15"/>
  <c r="Q41" i="15"/>
  <c r="R41" i="15"/>
  <c r="T41" i="15"/>
  <c r="X41" i="15"/>
  <c r="AN41" i="15"/>
  <c r="AO41" i="15"/>
  <c r="B42" i="15"/>
  <c r="C42" i="15"/>
  <c r="F42" i="15"/>
  <c r="I42" i="15"/>
  <c r="J42" i="15"/>
  <c r="L42" i="15" s="1"/>
  <c r="K42" i="15"/>
  <c r="M42" i="15"/>
  <c r="N42" i="15"/>
  <c r="O42" i="15"/>
  <c r="P42" i="15"/>
  <c r="Q42" i="15"/>
  <c r="R42" i="15"/>
  <c r="T42" i="15"/>
  <c r="X42" i="15"/>
  <c r="AN42" i="15"/>
  <c r="AO42" i="15"/>
  <c r="B43" i="15"/>
  <c r="C43" i="15"/>
  <c r="F43" i="15"/>
  <c r="I43" i="15"/>
  <c r="J43" i="15"/>
  <c r="L43" i="15" s="1"/>
  <c r="K43" i="15"/>
  <c r="M43" i="15"/>
  <c r="N43" i="15"/>
  <c r="O43" i="15"/>
  <c r="P43" i="15"/>
  <c r="Q43" i="15"/>
  <c r="R43" i="15"/>
  <c r="T43" i="15"/>
  <c r="W43" i="15"/>
  <c r="X43" i="15"/>
  <c r="AN43" i="15"/>
  <c r="AO43" i="15"/>
  <c r="B44" i="15"/>
  <c r="C44" i="15"/>
  <c r="F44" i="15"/>
  <c r="I44" i="15"/>
  <c r="J44" i="15"/>
  <c r="L44" i="15" s="1"/>
  <c r="K44" i="15"/>
  <c r="M44" i="15"/>
  <c r="N44" i="15"/>
  <c r="O44" i="15"/>
  <c r="P44" i="15"/>
  <c r="Q44" i="15"/>
  <c r="R44" i="15"/>
  <c r="T44" i="15"/>
  <c r="W44" i="15"/>
  <c r="X44" i="15"/>
  <c r="AN44" i="15"/>
  <c r="AO44" i="15"/>
  <c r="B45" i="15"/>
  <c r="C45" i="15"/>
  <c r="F45" i="15"/>
  <c r="I45" i="15"/>
  <c r="J45" i="15"/>
  <c r="L45" i="15" s="1"/>
  <c r="K45" i="15"/>
  <c r="M45" i="15"/>
  <c r="N45" i="15"/>
  <c r="O45" i="15"/>
  <c r="P45" i="15"/>
  <c r="Q45" i="15"/>
  <c r="R45" i="15"/>
  <c r="T45" i="15"/>
  <c r="W45" i="15"/>
  <c r="X45" i="15"/>
  <c r="AN45" i="15"/>
  <c r="AO45" i="15"/>
  <c r="B46" i="15"/>
  <c r="C46" i="15"/>
  <c r="F46" i="15"/>
  <c r="I46" i="15"/>
  <c r="J46" i="15"/>
  <c r="L46" i="15" s="1"/>
  <c r="K46" i="15"/>
  <c r="M46" i="15"/>
  <c r="N46" i="15"/>
  <c r="O46" i="15"/>
  <c r="P46" i="15"/>
  <c r="Q46" i="15"/>
  <c r="R46" i="15"/>
  <c r="T46" i="15"/>
  <c r="W46" i="15"/>
  <c r="X46" i="15"/>
  <c r="AN46" i="15"/>
  <c r="AO46" i="15"/>
  <c r="B47" i="15"/>
  <c r="C47" i="15"/>
  <c r="F47" i="15"/>
  <c r="I47" i="15"/>
  <c r="J47" i="15"/>
  <c r="L47" i="15" s="1"/>
  <c r="K47" i="15"/>
  <c r="M47" i="15"/>
  <c r="N47" i="15"/>
  <c r="O47" i="15"/>
  <c r="P47" i="15"/>
  <c r="Q47" i="15"/>
  <c r="R47" i="15"/>
  <c r="T47" i="15"/>
  <c r="W47" i="15"/>
  <c r="X47" i="15"/>
  <c r="AN47" i="15"/>
  <c r="AO47" i="15"/>
  <c r="B48" i="15"/>
  <c r="C48" i="15"/>
  <c r="F48" i="15"/>
  <c r="I48" i="15"/>
  <c r="J48" i="15"/>
  <c r="L48" i="15" s="1"/>
  <c r="K48" i="15"/>
  <c r="M48" i="15"/>
  <c r="N48" i="15"/>
  <c r="O48" i="15"/>
  <c r="P48" i="15"/>
  <c r="Q48" i="15"/>
  <c r="R48" i="15"/>
  <c r="T48" i="15"/>
  <c r="W48" i="15"/>
  <c r="X48" i="15"/>
  <c r="AN48" i="15"/>
  <c r="AO48" i="15"/>
  <c r="B49" i="15"/>
  <c r="C49" i="15"/>
  <c r="F49" i="15"/>
  <c r="I49" i="15"/>
  <c r="J49" i="15"/>
  <c r="L49" i="15" s="1"/>
  <c r="K49" i="15"/>
  <c r="M49" i="15"/>
  <c r="N49" i="15"/>
  <c r="O49" i="15"/>
  <c r="P49" i="15"/>
  <c r="Q49" i="15"/>
  <c r="R49" i="15"/>
  <c r="T49" i="15"/>
  <c r="W49" i="15"/>
  <c r="X49" i="15"/>
  <c r="AN49" i="15"/>
  <c r="AO49" i="15"/>
  <c r="B50" i="15"/>
  <c r="C50" i="15"/>
  <c r="F50" i="15"/>
  <c r="I50" i="15"/>
  <c r="J50" i="15"/>
  <c r="L50" i="15" s="1"/>
  <c r="K50" i="15"/>
  <c r="M50" i="15"/>
  <c r="N50" i="15"/>
  <c r="O50" i="15"/>
  <c r="P50" i="15"/>
  <c r="Q50" i="15"/>
  <c r="R50" i="15"/>
  <c r="T50" i="15"/>
  <c r="W50" i="15"/>
  <c r="X50" i="15"/>
  <c r="AN50" i="15"/>
  <c r="AO50" i="15"/>
  <c r="B51" i="15"/>
  <c r="C51" i="15"/>
  <c r="F51" i="15"/>
  <c r="I51" i="15"/>
  <c r="J51" i="15"/>
  <c r="L51" i="15" s="1"/>
  <c r="K51" i="15"/>
  <c r="M51" i="15"/>
  <c r="N51" i="15"/>
  <c r="O51" i="15"/>
  <c r="P51" i="15"/>
  <c r="Q51" i="15"/>
  <c r="R51" i="15"/>
  <c r="T51" i="15"/>
  <c r="W51" i="15"/>
  <c r="X51" i="15"/>
  <c r="AN51" i="15"/>
  <c r="AO51" i="15"/>
  <c r="B52" i="15"/>
  <c r="C52" i="15"/>
  <c r="D52" i="15"/>
  <c r="E52" i="15"/>
  <c r="F52" i="15"/>
  <c r="I52" i="15"/>
  <c r="J52" i="15"/>
  <c r="L52" i="15" s="1"/>
  <c r="K52" i="15"/>
  <c r="M52" i="15"/>
  <c r="N52" i="15"/>
  <c r="O52" i="15"/>
  <c r="P52" i="15"/>
  <c r="Q52" i="15"/>
  <c r="R52" i="15"/>
  <c r="S52" i="15"/>
  <c r="T52" i="15"/>
  <c r="W52" i="15"/>
  <c r="X52" i="15"/>
  <c r="AN52" i="15"/>
  <c r="AO52" i="15"/>
  <c r="AO2" i="15"/>
  <c r="AN2" i="15"/>
  <c r="X2" i="15"/>
  <c r="T2" i="15"/>
  <c r="R2" i="15"/>
  <c r="Q2" i="15"/>
  <c r="P2" i="15"/>
  <c r="O2" i="15"/>
  <c r="N2" i="15"/>
  <c r="M2" i="15"/>
  <c r="K2" i="15"/>
  <c r="J2" i="15"/>
  <c r="L2" i="15" s="1"/>
  <c r="I2" i="15"/>
  <c r="F2" i="15"/>
  <c r="C2" i="15" l="1"/>
  <c r="B2" i="15"/>
  <c r="Y8" i="4" l="1"/>
  <c r="X9" i="4"/>
  <c r="Y9" i="4"/>
  <c r="X10" i="4"/>
  <c r="Y10" i="4"/>
  <c r="X11" i="4"/>
  <c r="Y11" i="4"/>
  <c r="X12" i="4"/>
  <c r="Y12" i="4"/>
  <c r="X13" i="4"/>
  <c r="Y13" i="4"/>
  <c r="X14" i="4"/>
  <c r="Y14" i="4"/>
  <c r="X15" i="4"/>
  <c r="Y15" i="4"/>
  <c r="X16" i="4"/>
  <c r="Y16" i="4"/>
  <c r="X17" i="4"/>
  <c r="Y17" i="4"/>
  <c r="X18" i="4"/>
  <c r="Y18" i="4"/>
  <c r="X19" i="4"/>
  <c r="Y19" i="4"/>
  <c r="X20" i="4"/>
  <c r="Y20" i="4"/>
  <c r="X21" i="4"/>
  <c r="Y21" i="4"/>
  <c r="X22" i="4"/>
  <c r="Y22" i="4"/>
  <c r="X23" i="4"/>
  <c r="Y23" i="4"/>
  <c r="X24" i="4"/>
  <c r="Y24" i="4"/>
  <c r="X25" i="4"/>
  <c r="Y25" i="4"/>
  <c r="X26" i="4"/>
  <c r="Y26" i="4"/>
  <c r="X27" i="4"/>
  <c r="Y27" i="4"/>
  <c r="X28" i="4"/>
  <c r="Y28" i="4"/>
  <c r="X29" i="4"/>
  <c r="Y29" i="4"/>
  <c r="X30" i="4"/>
  <c r="Y30" i="4"/>
  <c r="X31" i="4"/>
  <c r="Y31" i="4"/>
  <c r="X32" i="4"/>
  <c r="Y32" i="4"/>
  <c r="X33" i="4"/>
  <c r="Y33" i="4"/>
  <c r="X34" i="4"/>
  <c r="Y34" i="4"/>
  <c r="X35" i="4"/>
  <c r="Y35" i="4"/>
  <c r="X36" i="4"/>
  <c r="Y36" i="4"/>
  <c r="X37" i="4"/>
  <c r="Y37" i="4"/>
  <c r="X38" i="4"/>
  <c r="Y38" i="4"/>
  <c r="X39" i="4"/>
  <c r="Y39" i="4"/>
  <c r="X40" i="4"/>
  <c r="Y40" i="4"/>
  <c r="X41" i="4"/>
  <c r="Y41" i="4"/>
  <c r="X42" i="4"/>
  <c r="Y42" i="4"/>
  <c r="X43" i="4"/>
  <c r="Y43" i="4"/>
  <c r="X44" i="4"/>
  <c r="Y44" i="4"/>
  <c r="X45" i="4"/>
  <c r="Y45" i="4"/>
  <c r="X46" i="4"/>
  <c r="Y46" i="4"/>
  <c r="X47" i="4"/>
  <c r="Y47" i="4"/>
  <c r="X48" i="4"/>
  <c r="Y48" i="4"/>
  <c r="X49" i="4"/>
  <c r="Y49" i="4"/>
  <c r="X50" i="4"/>
  <c r="Y50" i="4"/>
  <c r="X51" i="4"/>
  <c r="Y51" i="4"/>
  <c r="X52" i="4"/>
  <c r="Y52" i="4"/>
  <c r="X53" i="4"/>
  <c r="Y53" i="4"/>
  <c r="X54" i="4"/>
  <c r="Y54" i="4"/>
  <c r="X55" i="4"/>
  <c r="Y55" i="4"/>
  <c r="X56" i="4"/>
  <c r="Y56" i="4"/>
  <c r="Y7" i="4"/>
  <c r="A7" i="4"/>
  <c r="V26" i="13"/>
  <c r="W26" i="13"/>
  <c r="V27" i="13"/>
  <c r="W27" i="13"/>
  <c r="V28" i="13"/>
  <c r="W28" i="13"/>
  <c r="V29" i="13"/>
  <c r="W29" i="13"/>
  <c r="V30" i="13"/>
  <c r="W30" i="13"/>
  <c r="V31" i="13"/>
  <c r="W31" i="13"/>
  <c r="V32" i="13"/>
  <c r="W32" i="13"/>
  <c r="V33" i="13"/>
  <c r="W33" i="13"/>
  <c r="V34" i="13"/>
  <c r="W34" i="13"/>
  <c r="Q26" i="13"/>
  <c r="R26" i="13"/>
  <c r="Q27" i="13"/>
  <c r="R27" i="13"/>
  <c r="Q28" i="13"/>
  <c r="R28" i="13"/>
  <c r="Q29" i="13"/>
  <c r="R29" i="13"/>
  <c r="Q30" i="13"/>
  <c r="R30" i="13"/>
  <c r="Q31" i="13"/>
  <c r="R31" i="13"/>
  <c r="Q32" i="13"/>
  <c r="R32" i="13"/>
  <c r="Q33" i="13"/>
  <c r="R33" i="13"/>
  <c r="Q34" i="13"/>
  <c r="R34" i="13"/>
  <c r="W25" i="13"/>
  <c r="V25" i="13"/>
  <c r="R25" i="13"/>
  <c r="Q25" i="13"/>
  <c r="A26" i="13"/>
  <c r="B26" i="13"/>
  <c r="A27" i="13"/>
  <c r="B27" i="13"/>
  <c r="A28" i="13"/>
  <c r="B28" i="13"/>
  <c r="A29" i="13"/>
  <c r="B29" i="13"/>
  <c r="A30" i="13"/>
  <c r="B30" i="13"/>
  <c r="A31" i="13"/>
  <c r="B31" i="13"/>
  <c r="A32" i="13"/>
  <c r="B32" i="13"/>
  <c r="A33" i="13"/>
  <c r="B33" i="13"/>
  <c r="A34" i="13"/>
  <c r="B34" i="13"/>
  <c r="B25" i="13"/>
  <c r="A25" i="13"/>
  <c r="Z27" i="13"/>
  <c r="Z28" i="13"/>
  <c r="Z29" i="13"/>
  <c r="Z30" i="13"/>
  <c r="Z31" i="13"/>
  <c r="Z32" i="13"/>
  <c r="Z33" i="13"/>
  <c r="Z34" i="13"/>
  <c r="U28" i="13"/>
  <c r="U29" i="13"/>
  <c r="U30" i="13"/>
  <c r="U31" i="13"/>
  <c r="U32" i="13"/>
  <c r="U33" i="13"/>
  <c r="U34" i="13"/>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C24" i="10"/>
  <c r="E24" i="10" s="1"/>
  <c r="D24" i="10"/>
  <c r="H24" i="10" s="1"/>
  <c r="I24" i="10"/>
  <c r="J24" i="10"/>
  <c r="K24" i="10"/>
  <c r="L24" i="10"/>
  <c r="M24" i="10"/>
  <c r="N24" i="10"/>
  <c r="O24" i="10"/>
  <c r="T24" i="10"/>
  <c r="W24" i="10"/>
  <c r="X24" i="10"/>
  <c r="Y24" i="10"/>
  <c r="AB24" i="10"/>
  <c r="AC24" i="10"/>
  <c r="AD24" i="10"/>
  <c r="C25" i="10"/>
  <c r="E25" i="10" s="1"/>
  <c r="D25" i="10"/>
  <c r="H25" i="10" s="1"/>
  <c r="I25" i="10"/>
  <c r="J25" i="10"/>
  <c r="K25" i="10"/>
  <c r="L25" i="10"/>
  <c r="M25" i="10"/>
  <c r="N25" i="10"/>
  <c r="O25" i="10"/>
  <c r="T25" i="10"/>
  <c r="W25" i="10"/>
  <c r="X25" i="10"/>
  <c r="Y25" i="10"/>
  <c r="AB25" i="10"/>
  <c r="AC25" i="10"/>
  <c r="AD25" i="10"/>
  <c r="C26" i="10"/>
  <c r="G26" i="10" s="1"/>
  <c r="D26" i="10"/>
  <c r="H26" i="10" s="1"/>
  <c r="I26" i="10"/>
  <c r="J26" i="10"/>
  <c r="K26" i="10"/>
  <c r="L26" i="10"/>
  <c r="M26" i="10"/>
  <c r="N26" i="10"/>
  <c r="O26" i="10"/>
  <c r="T26" i="10"/>
  <c r="W26" i="10"/>
  <c r="X26" i="10"/>
  <c r="Y26" i="10"/>
  <c r="AB26" i="10"/>
  <c r="AC26" i="10"/>
  <c r="AD26" i="10"/>
  <c r="C27" i="10"/>
  <c r="G27" i="10" s="1"/>
  <c r="D27" i="10"/>
  <c r="H27" i="10" s="1"/>
  <c r="I27" i="10"/>
  <c r="J27" i="10"/>
  <c r="K27" i="10"/>
  <c r="L27" i="10"/>
  <c r="M27" i="10"/>
  <c r="N27" i="10"/>
  <c r="O27" i="10"/>
  <c r="T27" i="10"/>
  <c r="W27" i="10"/>
  <c r="X27" i="10"/>
  <c r="Y27" i="10"/>
  <c r="AB27" i="10"/>
  <c r="AC27" i="10"/>
  <c r="AD27" i="10"/>
  <c r="C28" i="10"/>
  <c r="E28" i="10" s="1"/>
  <c r="D28" i="10"/>
  <c r="H28" i="10" s="1"/>
  <c r="I28" i="10"/>
  <c r="J28" i="10"/>
  <c r="K28" i="10"/>
  <c r="L28" i="10"/>
  <c r="M28" i="10"/>
  <c r="N28" i="10"/>
  <c r="O28" i="10"/>
  <c r="T28" i="10"/>
  <c r="W28" i="10"/>
  <c r="X28" i="10"/>
  <c r="Y28" i="10"/>
  <c r="AB28" i="10"/>
  <c r="AC28" i="10"/>
  <c r="AD28" i="10"/>
  <c r="C29" i="10"/>
  <c r="E29" i="10" s="1"/>
  <c r="D29" i="10"/>
  <c r="F29" i="10" s="1"/>
  <c r="I29" i="10"/>
  <c r="J29" i="10"/>
  <c r="K29" i="10"/>
  <c r="L29" i="10"/>
  <c r="M29" i="10"/>
  <c r="N29" i="10"/>
  <c r="O29" i="10"/>
  <c r="T29" i="10"/>
  <c r="W29" i="10"/>
  <c r="X29" i="10"/>
  <c r="Y29" i="10"/>
  <c r="AB29" i="10"/>
  <c r="AC29" i="10"/>
  <c r="AD29" i="10"/>
  <c r="C30" i="10"/>
  <c r="G30" i="10" s="1"/>
  <c r="D30" i="10"/>
  <c r="H30" i="10" s="1"/>
  <c r="I30" i="10"/>
  <c r="J30" i="10"/>
  <c r="K30" i="10"/>
  <c r="L30" i="10"/>
  <c r="M30" i="10"/>
  <c r="N30" i="10"/>
  <c r="O30" i="10"/>
  <c r="T30" i="10"/>
  <c r="W30" i="10"/>
  <c r="X30" i="10"/>
  <c r="Y30" i="10"/>
  <c r="AB30" i="10"/>
  <c r="AC30" i="10"/>
  <c r="AD30" i="10"/>
  <c r="C31" i="10"/>
  <c r="G31" i="10" s="1"/>
  <c r="D31" i="10"/>
  <c r="H31" i="10" s="1"/>
  <c r="I31" i="10"/>
  <c r="J31" i="10"/>
  <c r="K31" i="10"/>
  <c r="L31" i="10"/>
  <c r="M31" i="10"/>
  <c r="N31" i="10"/>
  <c r="O31" i="10"/>
  <c r="T31" i="10"/>
  <c r="W31" i="10"/>
  <c r="X31" i="10"/>
  <c r="Y31" i="10"/>
  <c r="AB31" i="10"/>
  <c r="AC31" i="10"/>
  <c r="AD31" i="10"/>
  <c r="C32" i="10"/>
  <c r="G32" i="10" s="1"/>
  <c r="D32" i="10"/>
  <c r="F32" i="10" s="1"/>
  <c r="I32" i="10"/>
  <c r="J32" i="10"/>
  <c r="K32" i="10"/>
  <c r="L32" i="10"/>
  <c r="M32" i="10"/>
  <c r="N32" i="10"/>
  <c r="O32" i="10"/>
  <c r="T32" i="10"/>
  <c r="W32" i="10"/>
  <c r="X32" i="10"/>
  <c r="Y32" i="10"/>
  <c r="AB32" i="10"/>
  <c r="AC32" i="10"/>
  <c r="AD32" i="10"/>
  <c r="C33" i="10"/>
  <c r="E33" i="10" s="1"/>
  <c r="D33" i="10"/>
  <c r="H33" i="10" s="1"/>
  <c r="I33" i="10"/>
  <c r="J33" i="10"/>
  <c r="K33" i="10"/>
  <c r="L33" i="10"/>
  <c r="M33" i="10"/>
  <c r="N33" i="10"/>
  <c r="O33" i="10"/>
  <c r="T33" i="10"/>
  <c r="W33" i="10"/>
  <c r="X33" i="10"/>
  <c r="Y33" i="10"/>
  <c r="AB33" i="10"/>
  <c r="AC33" i="10"/>
  <c r="AD33" i="10"/>
  <c r="C34" i="10"/>
  <c r="E34" i="10" s="1"/>
  <c r="D34" i="10"/>
  <c r="F34" i="10" s="1"/>
  <c r="I34" i="10"/>
  <c r="J34" i="10"/>
  <c r="K34" i="10"/>
  <c r="L34" i="10"/>
  <c r="M34" i="10"/>
  <c r="N34" i="10"/>
  <c r="O34" i="10"/>
  <c r="T34" i="10"/>
  <c r="W34" i="10"/>
  <c r="X34" i="10"/>
  <c r="Y34" i="10"/>
  <c r="AB34" i="10"/>
  <c r="AC34" i="10"/>
  <c r="AD34" i="10"/>
  <c r="C35" i="10"/>
  <c r="G35" i="10" s="1"/>
  <c r="D35" i="10"/>
  <c r="F35" i="10" s="1"/>
  <c r="I35" i="10"/>
  <c r="J35" i="10"/>
  <c r="K35" i="10"/>
  <c r="L35" i="10"/>
  <c r="M35" i="10"/>
  <c r="N35" i="10"/>
  <c r="O35" i="10"/>
  <c r="T35" i="10"/>
  <c r="W35" i="10"/>
  <c r="X35" i="10"/>
  <c r="Y35" i="10"/>
  <c r="AB35" i="10"/>
  <c r="AC35" i="10"/>
  <c r="AD35" i="10"/>
  <c r="C36" i="10"/>
  <c r="G36" i="10" s="1"/>
  <c r="D36" i="10"/>
  <c r="F36" i="10" s="1"/>
  <c r="I36" i="10"/>
  <c r="J36" i="10"/>
  <c r="K36" i="10"/>
  <c r="L36" i="10"/>
  <c r="M36" i="10"/>
  <c r="N36" i="10"/>
  <c r="O36" i="10"/>
  <c r="T36" i="10"/>
  <c r="W36" i="10"/>
  <c r="X36" i="10"/>
  <c r="Y36" i="10"/>
  <c r="AB36" i="10"/>
  <c r="AC36" i="10"/>
  <c r="AD36" i="10"/>
  <c r="C37" i="10"/>
  <c r="E37" i="10" s="1"/>
  <c r="D37" i="10"/>
  <c r="F37" i="10" s="1"/>
  <c r="I37" i="10"/>
  <c r="J37" i="10"/>
  <c r="K37" i="10"/>
  <c r="L37" i="10"/>
  <c r="M37" i="10"/>
  <c r="N37" i="10"/>
  <c r="O37" i="10"/>
  <c r="T37" i="10"/>
  <c r="W37" i="10"/>
  <c r="X37" i="10"/>
  <c r="Y37" i="10"/>
  <c r="AB37" i="10"/>
  <c r="AC37" i="10"/>
  <c r="AD37" i="10"/>
  <c r="C38" i="10"/>
  <c r="E38" i="10" s="1"/>
  <c r="D38" i="10"/>
  <c r="F38" i="10" s="1"/>
  <c r="I38" i="10"/>
  <c r="J38" i="10"/>
  <c r="K38" i="10"/>
  <c r="L38" i="10"/>
  <c r="M38" i="10"/>
  <c r="N38" i="10"/>
  <c r="O38" i="10"/>
  <c r="T38" i="10"/>
  <c r="W38" i="10"/>
  <c r="X38" i="10"/>
  <c r="Y38" i="10"/>
  <c r="AB38" i="10"/>
  <c r="AC38" i="10"/>
  <c r="AD38" i="10"/>
  <c r="C39" i="10"/>
  <c r="G39" i="10" s="1"/>
  <c r="D39" i="10"/>
  <c r="F39" i="10" s="1"/>
  <c r="I39" i="10"/>
  <c r="J39" i="10"/>
  <c r="K39" i="10"/>
  <c r="L39" i="10"/>
  <c r="M39" i="10"/>
  <c r="N39" i="10"/>
  <c r="O39" i="10"/>
  <c r="T39" i="10"/>
  <c r="W39" i="10"/>
  <c r="X39" i="10"/>
  <c r="Y39" i="10"/>
  <c r="AB39" i="10"/>
  <c r="AC39" i="10"/>
  <c r="AD39" i="10"/>
  <c r="C40" i="10"/>
  <c r="E40" i="10" s="1"/>
  <c r="D40" i="10"/>
  <c r="H40" i="10" s="1"/>
  <c r="I40" i="10"/>
  <c r="J40" i="10"/>
  <c r="K40" i="10"/>
  <c r="L40" i="10"/>
  <c r="M40" i="10"/>
  <c r="N40" i="10"/>
  <c r="O40" i="10"/>
  <c r="T40" i="10"/>
  <c r="W40" i="10"/>
  <c r="X40" i="10"/>
  <c r="Y40" i="10"/>
  <c r="AB40" i="10"/>
  <c r="AC40" i="10"/>
  <c r="AD40" i="10"/>
  <c r="C41" i="10"/>
  <c r="G41" i="10" s="1"/>
  <c r="D41" i="10"/>
  <c r="H41" i="10" s="1"/>
  <c r="I41" i="10"/>
  <c r="J41" i="10"/>
  <c r="K41" i="10"/>
  <c r="L41" i="10"/>
  <c r="M41" i="10"/>
  <c r="N41" i="10"/>
  <c r="O41" i="10"/>
  <c r="T41" i="10"/>
  <c r="W41" i="10"/>
  <c r="X41" i="10"/>
  <c r="Y41" i="10"/>
  <c r="AB41" i="10"/>
  <c r="AC41" i="10"/>
  <c r="AD41" i="10"/>
  <c r="C42" i="10"/>
  <c r="G42" i="10" s="1"/>
  <c r="D42" i="10"/>
  <c r="H42" i="10" s="1"/>
  <c r="I42" i="10"/>
  <c r="J42" i="10"/>
  <c r="K42" i="10"/>
  <c r="L42" i="10"/>
  <c r="M42" i="10"/>
  <c r="N42" i="10"/>
  <c r="O42" i="10"/>
  <c r="T42" i="10"/>
  <c r="W42" i="10"/>
  <c r="X42" i="10"/>
  <c r="Y42" i="10"/>
  <c r="AB42" i="10"/>
  <c r="AC42" i="10"/>
  <c r="AD42" i="10"/>
  <c r="C43" i="10"/>
  <c r="G43" i="10" s="1"/>
  <c r="D43" i="10"/>
  <c r="F43" i="10" s="1"/>
  <c r="I43" i="10"/>
  <c r="J43" i="10"/>
  <c r="K43" i="10"/>
  <c r="L43" i="10"/>
  <c r="M43" i="10"/>
  <c r="N43" i="10"/>
  <c r="O43" i="10"/>
  <c r="T43" i="10"/>
  <c r="W43" i="10"/>
  <c r="X43" i="10"/>
  <c r="Y43" i="10"/>
  <c r="AB43" i="10"/>
  <c r="AC43" i="10"/>
  <c r="AD43" i="10"/>
  <c r="C44" i="10"/>
  <c r="E44" i="10" s="1"/>
  <c r="D44" i="10"/>
  <c r="F44" i="10" s="1"/>
  <c r="I44" i="10"/>
  <c r="J44" i="10"/>
  <c r="K44" i="10"/>
  <c r="L44" i="10"/>
  <c r="M44" i="10"/>
  <c r="N44" i="10"/>
  <c r="O44" i="10"/>
  <c r="T44" i="10"/>
  <c r="W44" i="10"/>
  <c r="X44" i="10"/>
  <c r="Y44" i="10"/>
  <c r="AB44" i="10"/>
  <c r="AC44" i="10"/>
  <c r="AD44" i="10"/>
  <c r="C45" i="10"/>
  <c r="G45" i="10" s="1"/>
  <c r="D45" i="10"/>
  <c r="H45" i="10" s="1"/>
  <c r="I45" i="10"/>
  <c r="J45" i="10"/>
  <c r="K45" i="10"/>
  <c r="L45" i="10"/>
  <c r="M45" i="10"/>
  <c r="N45" i="10"/>
  <c r="O45" i="10"/>
  <c r="T45" i="10"/>
  <c r="W45" i="10"/>
  <c r="X45" i="10"/>
  <c r="Y45" i="10"/>
  <c r="AB45" i="10"/>
  <c r="AC45" i="10"/>
  <c r="AD45" i="10"/>
  <c r="C46" i="10"/>
  <c r="E46" i="10" s="1"/>
  <c r="D46" i="10"/>
  <c r="F46" i="10" s="1"/>
  <c r="I46" i="10"/>
  <c r="J46" i="10"/>
  <c r="K46" i="10"/>
  <c r="L46" i="10"/>
  <c r="M46" i="10"/>
  <c r="N46" i="10"/>
  <c r="O46" i="10"/>
  <c r="T46" i="10"/>
  <c r="W46" i="10"/>
  <c r="X46" i="10"/>
  <c r="Y46" i="10"/>
  <c r="AB46" i="10"/>
  <c r="AC46" i="10"/>
  <c r="AD46" i="10"/>
  <c r="C47" i="10"/>
  <c r="E47" i="10" s="1"/>
  <c r="D47" i="10"/>
  <c r="H47" i="10" s="1"/>
  <c r="I47" i="10"/>
  <c r="J47" i="10"/>
  <c r="K47" i="10"/>
  <c r="L47" i="10"/>
  <c r="M47" i="10"/>
  <c r="N47" i="10"/>
  <c r="O47" i="10"/>
  <c r="T47" i="10"/>
  <c r="W47" i="10"/>
  <c r="X47" i="10"/>
  <c r="Y47" i="10"/>
  <c r="AB47" i="10"/>
  <c r="AC47" i="10"/>
  <c r="AD47" i="10"/>
  <c r="C48" i="10"/>
  <c r="G48" i="10" s="1"/>
  <c r="D48" i="10"/>
  <c r="F48" i="10" s="1"/>
  <c r="I48" i="10"/>
  <c r="J48" i="10"/>
  <c r="K48" i="10"/>
  <c r="L48" i="10"/>
  <c r="M48" i="10"/>
  <c r="N48" i="10"/>
  <c r="O48" i="10"/>
  <c r="T48" i="10"/>
  <c r="W48" i="10"/>
  <c r="X48" i="10"/>
  <c r="Y48" i="10"/>
  <c r="AB48" i="10"/>
  <c r="AC48" i="10"/>
  <c r="AD48" i="10"/>
  <c r="C49" i="10"/>
  <c r="E49" i="10" s="1"/>
  <c r="D49" i="10"/>
  <c r="H49" i="10" s="1"/>
  <c r="I49" i="10"/>
  <c r="J49" i="10"/>
  <c r="K49" i="10"/>
  <c r="L49" i="10"/>
  <c r="M49" i="10"/>
  <c r="N49" i="10"/>
  <c r="O49" i="10"/>
  <c r="T49" i="10"/>
  <c r="W49" i="10"/>
  <c r="X49" i="10"/>
  <c r="Y49" i="10"/>
  <c r="AB49" i="10"/>
  <c r="AC49" i="10"/>
  <c r="AD49" i="10"/>
  <c r="C50" i="10"/>
  <c r="G50" i="10" s="1"/>
  <c r="D50" i="10"/>
  <c r="F50" i="10" s="1"/>
  <c r="I50" i="10"/>
  <c r="J50" i="10"/>
  <c r="K50" i="10"/>
  <c r="L50" i="10"/>
  <c r="M50" i="10"/>
  <c r="N50" i="10"/>
  <c r="O50" i="10"/>
  <c r="T50" i="10"/>
  <c r="W50" i="10"/>
  <c r="X50" i="10"/>
  <c r="Y50" i="10"/>
  <c r="AB50" i="10"/>
  <c r="AC50" i="10"/>
  <c r="AD50" i="10"/>
  <c r="C51" i="10"/>
  <c r="G51" i="10" s="1"/>
  <c r="D51" i="10"/>
  <c r="H51" i="10" s="1"/>
  <c r="I51" i="10"/>
  <c r="J51" i="10"/>
  <c r="K51" i="10"/>
  <c r="L51" i="10"/>
  <c r="M51" i="10"/>
  <c r="N51" i="10"/>
  <c r="O51" i="10"/>
  <c r="T51" i="10"/>
  <c r="W51" i="10"/>
  <c r="X51" i="10"/>
  <c r="Y51" i="10"/>
  <c r="AB51" i="10"/>
  <c r="AC51" i="10"/>
  <c r="AD51" i="10"/>
  <c r="C52" i="10"/>
  <c r="G52" i="10" s="1"/>
  <c r="D52" i="10"/>
  <c r="H52" i="10" s="1"/>
  <c r="I52" i="10"/>
  <c r="J52" i="10"/>
  <c r="K52" i="10"/>
  <c r="L52" i="10"/>
  <c r="M52" i="10"/>
  <c r="N52" i="10"/>
  <c r="O52" i="10"/>
  <c r="T52" i="10"/>
  <c r="W52" i="10"/>
  <c r="X52" i="10"/>
  <c r="Y52" i="10"/>
  <c r="AB52" i="10"/>
  <c r="AC52" i="10"/>
  <c r="AD52" i="10"/>
  <c r="K4" i="10"/>
  <c r="K5" i="10"/>
  <c r="K6" i="10"/>
  <c r="K7" i="10"/>
  <c r="K8" i="10"/>
  <c r="K9" i="10"/>
  <c r="K10" i="10"/>
  <c r="K11" i="10"/>
  <c r="K12" i="10"/>
  <c r="K13" i="10"/>
  <c r="K14" i="10"/>
  <c r="K15" i="10"/>
  <c r="K16" i="10"/>
  <c r="K17" i="10"/>
  <c r="K18" i="10"/>
  <c r="K19" i="10"/>
  <c r="K20" i="10"/>
  <c r="K21" i="10"/>
  <c r="K22" i="10"/>
  <c r="K23" i="10"/>
  <c r="K3" i="10"/>
  <c r="AB4" i="10"/>
  <c r="AC4" i="10"/>
  <c r="AD4" i="10"/>
  <c r="AB5" i="10"/>
  <c r="AC5" i="10"/>
  <c r="AD5" i="10"/>
  <c r="AB6" i="10"/>
  <c r="AC6" i="10"/>
  <c r="AD6" i="10"/>
  <c r="AB7" i="10"/>
  <c r="AC7" i="10"/>
  <c r="AD7" i="10"/>
  <c r="AB8" i="10"/>
  <c r="AC8" i="10"/>
  <c r="AD8" i="10"/>
  <c r="AB9" i="10"/>
  <c r="AC9" i="10"/>
  <c r="AD9" i="10"/>
  <c r="AB10" i="10"/>
  <c r="AC10" i="10"/>
  <c r="AD10" i="10"/>
  <c r="AB11" i="10"/>
  <c r="AC11" i="10"/>
  <c r="AD11" i="10"/>
  <c r="AB12" i="10"/>
  <c r="AC12" i="10"/>
  <c r="AD12" i="10"/>
  <c r="AB13" i="10"/>
  <c r="AC13" i="10"/>
  <c r="AD13" i="10"/>
  <c r="AB14" i="10"/>
  <c r="AC14" i="10"/>
  <c r="AD14" i="10"/>
  <c r="AB15" i="10"/>
  <c r="AC15" i="10"/>
  <c r="AD15" i="10"/>
  <c r="AB16" i="10"/>
  <c r="AC16" i="10"/>
  <c r="AD16" i="10"/>
  <c r="AB17" i="10"/>
  <c r="AC17" i="10"/>
  <c r="AD17" i="10"/>
  <c r="AB18" i="10"/>
  <c r="AC18" i="10"/>
  <c r="AD18" i="10"/>
  <c r="AB19" i="10"/>
  <c r="AC19" i="10"/>
  <c r="AD19" i="10"/>
  <c r="AB20" i="10"/>
  <c r="AC20" i="10"/>
  <c r="AD20" i="10"/>
  <c r="AB21" i="10"/>
  <c r="AC21" i="10"/>
  <c r="AD21" i="10"/>
  <c r="AB22" i="10"/>
  <c r="AC22" i="10"/>
  <c r="AD22" i="10"/>
  <c r="AB23" i="10"/>
  <c r="AC23" i="10"/>
  <c r="AD23" i="10"/>
  <c r="AD3" i="10"/>
  <c r="AC3" i="10"/>
  <c r="AB3" i="10"/>
  <c r="Y4" i="10"/>
  <c r="Y5" i="10"/>
  <c r="Y6" i="10"/>
  <c r="Y7" i="10"/>
  <c r="Y8" i="10"/>
  <c r="Y9" i="10"/>
  <c r="Y10" i="10"/>
  <c r="Y11" i="10"/>
  <c r="Y12" i="10"/>
  <c r="Y13" i="10"/>
  <c r="Y14" i="10"/>
  <c r="Y15" i="10"/>
  <c r="Y16" i="10"/>
  <c r="Y17" i="10"/>
  <c r="Y18" i="10"/>
  <c r="Y19" i="10"/>
  <c r="Y20" i="10"/>
  <c r="Y21" i="10"/>
  <c r="Y22" i="10"/>
  <c r="Y23" i="10"/>
  <c r="Y3" i="10"/>
  <c r="X4" i="10"/>
  <c r="X5" i="10"/>
  <c r="X6" i="10"/>
  <c r="X7" i="10"/>
  <c r="X8" i="10"/>
  <c r="X9" i="10"/>
  <c r="X10" i="10"/>
  <c r="X11" i="10"/>
  <c r="X12" i="10"/>
  <c r="X13" i="10"/>
  <c r="X14" i="10"/>
  <c r="X15" i="10"/>
  <c r="X16" i="10"/>
  <c r="X17" i="10"/>
  <c r="X18" i="10"/>
  <c r="X19" i="10"/>
  <c r="X20" i="10"/>
  <c r="X21" i="10"/>
  <c r="X22" i="10"/>
  <c r="X23" i="10"/>
  <c r="X3" i="10"/>
  <c r="W4" i="10"/>
  <c r="W5" i="10"/>
  <c r="W6" i="10"/>
  <c r="W7" i="10"/>
  <c r="W8" i="10"/>
  <c r="W9" i="10"/>
  <c r="W10" i="10"/>
  <c r="W11" i="10"/>
  <c r="W12" i="10"/>
  <c r="W13" i="10"/>
  <c r="W14" i="10"/>
  <c r="W15" i="10"/>
  <c r="W16" i="10"/>
  <c r="W17" i="10"/>
  <c r="W18" i="10"/>
  <c r="W19" i="10"/>
  <c r="W20" i="10"/>
  <c r="W21" i="10"/>
  <c r="W22" i="10"/>
  <c r="W23" i="10"/>
  <c r="W3" i="10"/>
  <c r="T4" i="10"/>
  <c r="T5" i="10"/>
  <c r="T6" i="10"/>
  <c r="T7" i="10"/>
  <c r="T8" i="10"/>
  <c r="T9" i="10"/>
  <c r="T10" i="10"/>
  <c r="T11" i="10"/>
  <c r="T12" i="10"/>
  <c r="T13" i="10"/>
  <c r="T14" i="10"/>
  <c r="T15" i="10"/>
  <c r="T16" i="10"/>
  <c r="T17" i="10"/>
  <c r="T18" i="10"/>
  <c r="T19" i="10"/>
  <c r="T20" i="10"/>
  <c r="T21" i="10"/>
  <c r="T22" i="10"/>
  <c r="T23" i="10"/>
  <c r="T3" i="10"/>
  <c r="O4" i="10"/>
  <c r="O5" i="10"/>
  <c r="O6" i="10"/>
  <c r="O7" i="10"/>
  <c r="O8" i="10"/>
  <c r="O9" i="10"/>
  <c r="O10" i="10"/>
  <c r="O11" i="10"/>
  <c r="O12" i="10"/>
  <c r="O13" i="10"/>
  <c r="O14" i="10"/>
  <c r="O15" i="10"/>
  <c r="O16" i="10"/>
  <c r="O17" i="10"/>
  <c r="O18" i="10"/>
  <c r="O19" i="10"/>
  <c r="O20" i="10"/>
  <c r="O21" i="10"/>
  <c r="O22" i="10"/>
  <c r="O23" i="10"/>
  <c r="O3" i="10"/>
  <c r="N4" i="10"/>
  <c r="N5" i="10"/>
  <c r="N6" i="10"/>
  <c r="N7" i="10"/>
  <c r="N8" i="10"/>
  <c r="N9" i="10"/>
  <c r="N10" i="10"/>
  <c r="N11" i="10"/>
  <c r="N12" i="10"/>
  <c r="N13" i="10"/>
  <c r="N14" i="10"/>
  <c r="N15" i="10"/>
  <c r="N16" i="10"/>
  <c r="N17" i="10"/>
  <c r="N18" i="10"/>
  <c r="N19" i="10"/>
  <c r="N20" i="10"/>
  <c r="N21" i="10"/>
  <c r="N22" i="10"/>
  <c r="N23" i="10"/>
  <c r="M4" i="10"/>
  <c r="M5" i="10"/>
  <c r="M6" i="10"/>
  <c r="M7" i="10"/>
  <c r="M8" i="10"/>
  <c r="M9" i="10"/>
  <c r="M10" i="10"/>
  <c r="M11" i="10"/>
  <c r="M12" i="10"/>
  <c r="M13" i="10"/>
  <c r="M14" i="10"/>
  <c r="M15" i="10"/>
  <c r="M16" i="10"/>
  <c r="M17" i="10"/>
  <c r="M18" i="10"/>
  <c r="M19" i="10"/>
  <c r="M20" i="10"/>
  <c r="M21" i="10"/>
  <c r="M22" i="10"/>
  <c r="M23" i="10"/>
  <c r="M3" i="10"/>
  <c r="N3" i="10"/>
  <c r="L4" i="10"/>
  <c r="L5" i="10"/>
  <c r="L6" i="10"/>
  <c r="L7" i="10"/>
  <c r="L8" i="10"/>
  <c r="L9" i="10"/>
  <c r="L10" i="10"/>
  <c r="L11" i="10"/>
  <c r="L12" i="10"/>
  <c r="L13" i="10"/>
  <c r="L14" i="10"/>
  <c r="L15" i="10"/>
  <c r="L16" i="10"/>
  <c r="L17" i="10"/>
  <c r="L18" i="10"/>
  <c r="L19" i="10"/>
  <c r="L20" i="10"/>
  <c r="L21" i="10"/>
  <c r="L22" i="10"/>
  <c r="L23" i="10"/>
  <c r="L3" i="10"/>
  <c r="I4" i="10"/>
  <c r="J4" i="10"/>
  <c r="I5" i="10"/>
  <c r="J5" i="10"/>
  <c r="I6" i="10"/>
  <c r="J6" i="10"/>
  <c r="I7" i="10"/>
  <c r="J7" i="10"/>
  <c r="I8" i="10"/>
  <c r="J8" i="10"/>
  <c r="I9" i="10"/>
  <c r="J9" i="10"/>
  <c r="I10" i="10"/>
  <c r="J10" i="10"/>
  <c r="I11" i="10"/>
  <c r="J11" i="10"/>
  <c r="I12" i="10"/>
  <c r="J12" i="10"/>
  <c r="I13" i="10"/>
  <c r="J13" i="10"/>
  <c r="I14" i="10"/>
  <c r="J14" i="10"/>
  <c r="I15" i="10"/>
  <c r="J15" i="10"/>
  <c r="I16" i="10"/>
  <c r="J16" i="10"/>
  <c r="I17" i="10"/>
  <c r="J17" i="10"/>
  <c r="I18" i="10"/>
  <c r="J18" i="10"/>
  <c r="I19" i="10"/>
  <c r="J19" i="10"/>
  <c r="I20" i="10"/>
  <c r="J20" i="10"/>
  <c r="I21" i="10"/>
  <c r="J21" i="10"/>
  <c r="I22" i="10"/>
  <c r="J22" i="10"/>
  <c r="I23" i="10"/>
  <c r="J23" i="10"/>
  <c r="D4" i="10"/>
  <c r="F4" i="10" s="1"/>
  <c r="D5" i="10"/>
  <c r="H5" i="10" s="1"/>
  <c r="D6" i="10"/>
  <c r="H6" i="10" s="1"/>
  <c r="D7" i="10"/>
  <c r="F7" i="10" s="1"/>
  <c r="D8" i="10"/>
  <c r="H8" i="10" s="1"/>
  <c r="D9" i="10"/>
  <c r="F9" i="10" s="1"/>
  <c r="D10" i="10"/>
  <c r="F10" i="10" s="1"/>
  <c r="D11" i="10"/>
  <c r="H11" i="10" s="1"/>
  <c r="D12" i="10"/>
  <c r="F12" i="10" s="1"/>
  <c r="D13" i="10"/>
  <c r="H13" i="10" s="1"/>
  <c r="D14" i="10"/>
  <c r="H14" i="10" s="1"/>
  <c r="D15" i="10"/>
  <c r="H15" i="10" s="1"/>
  <c r="D16" i="10"/>
  <c r="H16" i="10" s="1"/>
  <c r="D17" i="10"/>
  <c r="F17" i="10" s="1"/>
  <c r="H17" i="10"/>
  <c r="D18" i="10"/>
  <c r="H18" i="10" s="1"/>
  <c r="D19" i="10"/>
  <c r="F19" i="10" s="1"/>
  <c r="D20" i="10"/>
  <c r="H20" i="10" s="1"/>
  <c r="D21" i="10"/>
  <c r="F21" i="10" s="1"/>
  <c r="D22" i="10"/>
  <c r="F22" i="10" s="1"/>
  <c r="D23" i="10"/>
  <c r="H23" i="10" s="1"/>
  <c r="C4" i="10"/>
  <c r="G4" i="10" s="1"/>
  <c r="C5" i="10"/>
  <c r="E5" i="10" s="1"/>
  <c r="C6" i="10"/>
  <c r="E6" i="10" s="1"/>
  <c r="C7" i="10"/>
  <c r="E7" i="10" s="1"/>
  <c r="C8" i="10"/>
  <c r="G8" i="10" s="1"/>
  <c r="C9" i="10"/>
  <c r="E9" i="10" s="1"/>
  <c r="C10" i="10"/>
  <c r="E10" i="10" s="1"/>
  <c r="C11" i="10"/>
  <c r="E11" i="10" s="1"/>
  <c r="C12" i="10"/>
  <c r="E12" i="10" s="1"/>
  <c r="C13" i="10"/>
  <c r="E13" i="10" s="1"/>
  <c r="C14" i="10"/>
  <c r="G14" i="10" s="1"/>
  <c r="C15" i="10"/>
  <c r="G15" i="10" s="1"/>
  <c r="C16" i="10"/>
  <c r="G16" i="10" s="1"/>
  <c r="C17" i="10"/>
  <c r="G17" i="10" s="1"/>
  <c r="C18" i="10"/>
  <c r="G18" i="10" s="1"/>
  <c r="C19" i="10"/>
  <c r="G19" i="10" s="1"/>
  <c r="C20" i="10"/>
  <c r="G20" i="10" s="1"/>
  <c r="C21" i="10"/>
  <c r="G21" i="10" s="1"/>
  <c r="C22" i="10"/>
  <c r="G22" i="10" s="1"/>
  <c r="C23" i="10"/>
  <c r="G23" i="10" s="1"/>
  <c r="J3" i="10"/>
  <c r="I3" i="10"/>
  <c r="B3" i="10"/>
  <c r="D3" i="10"/>
  <c r="H3" i="10" s="1"/>
  <c r="C3" i="10"/>
  <c r="H29" i="10"/>
  <c r="Z26" i="13"/>
  <c r="U27" i="13"/>
  <c r="U26" i="13"/>
  <c r="U25" i="13"/>
  <c r="Z25" i="13"/>
  <c r="F27" i="10"/>
  <c r="E2" i="11"/>
  <c r="C2" i="11"/>
  <c r="D2" i="11"/>
  <c r="D4" i="11"/>
  <c r="C4" i="11"/>
  <c r="C3" i="11"/>
  <c r="D3" i="11"/>
  <c r="E3" i="11"/>
  <c r="E4" i="11"/>
  <c r="D5" i="11"/>
  <c r="C5" i="11"/>
  <c r="C6" i="11"/>
  <c r="E5" i="11"/>
  <c r="D7" i="11"/>
  <c r="E6" i="11"/>
  <c r="C7" i="11"/>
  <c r="E7" i="11"/>
  <c r="D6" i="11"/>
  <c r="D8" i="11"/>
  <c r="C8" i="11"/>
  <c r="D9" i="11"/>
  <c r="E8" i="11"/>
  <c r="C9" i="11"/>
  <c r="E9" i="11"/>
  <c r="D11" i="11"/>
  <c r="E10" i="11"/>
  <c r="C10" i="11"/>
  <c r="E11" i="11"/>
  <c r="D10" i="11"/>
  <c r="C11" i="11"/>
  <c r="E12" i="11"/>
  <c r="D12" i="11"/>
  <c r="C12" i="11"/>
  <c r="C13" i="11"/>
  <c r="D13" i="11"/>
  <c r="D14" i="11"/>
  <c r="E16" i="11"/>
  <c r="E14" i="11"/>
  <c r="C14" i="11"/>
  <c r="C16" i="11"/>
  <c r="D16" i="11"/>
  <c r="E13" i="11"/>
  <c r="D15" i="11"/>
  <c r="E15" i="11"/>
  <c r="C15" i="11"/>
  <c r="E17" i="11"/>
  <c r="D17" i="11"/>
  <c r="C17" i="11"/>
  <c r="E18" i="11"/>
  <c r="C18" i="11"/>
  <c r="D18" i="11"/>
  <c r="C19" i="11"/>
  <c r="E19" i="11"/>
  <c r="E20" i="11"/>
  <c r="C22" i="11"/>
  <c r="D20" i="11"/>
  <c r="D19" i="11"/>
  <c r="D22" i="11"/>
  <c r="E22" i="11"/>
  <c r="C20" i="11"/>
  <c r="C21" i="11"/>
  <c r="D21" i="11"/>
  <c r="E21" i="11"/>
  <c r="E23" i="11"/>
  <c r="D23" i="11"/>
  <c r="C23" i="11"/>
  <c r="E24" i="11"/>
  <c r="C24" i="11"/>
  <c r="D24" i="11"/>
  <c r="C25" i="11"/>
  <c r="D25" i="11"/>
  <c r="E25" i="11"/>
  <c r="C26" i="11"/>
  <c r="D26" i="11"/>
  <c r="E26" i="11"/>
  <c r="D27" i="11"/>
  <c r="E27" i="11"/>
  <c r="C27" i="11"/>
  <c r="C28" i="11"/>
  <c r="D28" i="11"/>
  <c r="E28" i="11"/>
  <c r="D29" i="11"/>
  <c r="E29" i="11"/>
  <c r="C29" i="11"/>
  <c r="E30" i="11"/>
  <c r="C32" i="11"/>
  <c r="C30" i="11"/>
  <c r="E32" i="11"/>
  <c r="D30" i="11"/>
  <c r="D32" i="11"/>
  <c r="C31" i="11"/>
  <c r="D33" i="11"/>
  <c r="D34" i="11"/>
  <c r="C33" i="11"/>
  <c r="C34" i="11"/>
  <c r="E33" i="11"/>
  <c r="E31" i="11"/>
  <c r="D31" i="11"/>
  <c r="E34" i="11"/>
  <c r="E35" i="11"/>
  <c r="C35" i="11"/>
  <c r="D35" i="11"/>
  <c r="D36" i="11"/>
  <c r="C38" i="11"/>
  <c r="D37" i="11"/>
  <c r="C36" i="11"/>
  <c r="E37" i="11"/>
  <c r="E36" i="11"/>
  <c r="D38" i="11"/>
  <c r="D39" i="11"/>
  <c r="E38" i="11"/>
  <c r="C37" i="11"/>
  <c r="C39" i="11"/>
  <c r="E39" i="11"/>
  <c r="E40" i="11"/>
  <c r="C40" i="11"/>
  <c r="D40" i="11"/>
  <c r="D42" i="11"/>
  <c r="D41" i="11"/>
  <c r="C41" i="11"/>
  <c r="C42" i="11"/>
  <c r="E41" i="11"/>
  <c r="D43" i="11"/>
  <c r="E42" i="11"/>
  <c r="E43" i="11"/>
  <c r="C43" i="11"/>
  <c r="D44" i="11"/>
  <c r="C44" i="11"/>
  <c r="E44" i="11"/>
  <c r="D45" i="11"/>
  <c r="E45" i="11"/>
  <c r="C45" i="11"/>
  <c r="E46" i="11"/>
  <c r="D46" i="11"/>
  <c r="C46" i="11"/>
  <c r="D47" i="11"/>
  <c r="E47" i="11"/>
  <c r="C47" i="11"/>
  <c r="C48" i="11"/>
  <c r="E48" i="11"/>
  <c r="D48" i="11"/>
  <c r="D49" i="11"/>
  <c r="E49" i="11"/>
  <c r="C49" i="11"/>
  <c r="C50" i="11"/>
  <c r="E50" i="11"/>
  <c r="D50" i="11"/>
  <c r="C51" i="11"/>
  <c r="E51" i="11"/>
  <c r="D51" i="11"/>
  <c r="E48" i="10" l="1"/>
  <c r="F47" i="10"/>
  <c r="E17" i="10"/>
  <c r="H38" i="10"/>
  <c r="H50" i="10"/>
  <c r="G33" i="10"/>
  <c r="F49" i="10"/>
  <c r="G29" i="10"/>
  <c r="F28" i="10"/>
  <c r="H37" i="10"/>
  <c r="G10" i="10"/>
  <c r="H22" i="10"/>
  <c r="E20" i="10"/>
  <c r="G11" i="10"/>
  <c r="F52" i="10"/>
  <c r="G24" i="10"/>
  <c r="G37" i="10"/>
  <c r="E19" i="10"/>
  <c r="H32" i="10"/>
  <c r="H34" i="10"/>
  <c r="H35" i="10"/>
  <c r="G38" i="10"/>
  <c r="F42" i="10"/>
  <c r="F45" i="10"/>
  <c r="F33" i="10"/>
  <c r="F40" i="10"/>
  <c r="H36" i="10"/>
  <c r="H46" i="10"/>
  <c r="G49" i="10"/>
  <c r="H48" i="10"/>
  <c r="H12" i="10"/>
  <c r="H19" i="10"/>
  <c r="E22" i="10"/>
  <c r="H9" i="10"/>
  <c r="G44" i="10"/>
  <c r="E45" i="10"/>
  <c r="E41" i="10"/>
  <c r="E50" i="10"/>
  <c r="E35" i="10"/>
  <c r="G34" i="10"/>
  <c r="G46" i="10"/>
  <c r="E30" i="10"/>
  <c r="E36" i="10"/>
  <c r="E8" i="10"/>
  <c r="G6" i="10"/>
  <c r="A8" i="4"/>
  <c r="A9" i="4" s="1"/>
  <c r="D4" i="15" s="1"/>
  <c r="E4" i="15" s="1"/>
  <c r="D2" i="15"/>
  <c r="E2" i="15" s="1"/>
  <c r="H21" i="10"/>
  <c r="E32" i="10"/>
  <c r="F31" i="10"/>
  <c r="F25" i="10"/>
  <c r="E26" i="10"/>
  <c r="F23" i="10"/>
  <c r="G28" i="10"/>
  <c r="E31" i="10"/>
  <c r="F30" i="10"/>
  <c r="E42" i="10"/>
  <c r="E51" i="10"/>
  <c r="E43" i="10"/>
  <c r="E16" i="10"/>
  <c r="F13" i="10"/>
  <c r="E21" i="10"/>
  <c r="E14" i="10"/>
  <c r="E18" i="10"/>
  <c r="F15" i="10"/>
  <c r="G40" i="10"/>
  <c r="F14" i="10"/>
  <c r="H43" i="10"/>
  <c r="E15" i="10"/>
  <c r="F26" i="10"/>
  <c r="G47" i="10"/>
  <c r="F18" i="10"/>
  <c r="E52" i="10"/>
  <c r="G5" i="10"/>
  <c r="G13" i="10"/>
  <c r="F24" i="10"/>
  <c r="F41" i="10"/>
  <c r="E4" i="10"/>
  <c r="E23" i="10"/>
  <c r="F20" i="10"/>
  <c r="F16" i="10"/>
  <c r="F5" i="10"/>
  <c r="F51" i="10"/>
  <c r="G25" i="10"/>
  <c r="G12" i="10"/>
  <c r="E27" i="10"/>
  <c r="G9" i="10"/>
  <c r="F11" i="10"/>
  <c r="E39" i="10"/>
  <c r="H44" i="10"/>
  <c r="H39" i="10"/>
  <c r="U24" i="13"/>
  <c r="U8" i="13" s="1"/>
  <c r="F8" i="10"/>
  <c r="H4" i="10"/>
  <c r="F6" i="10"/>
  <c r="H7" i="10"/>
  <c r="G7" i="10"/>
  <c r="H10" i="10"/>
  <c r="F3" i="10"/>
  <c r="Z24" i="13"/>
  <c r="U9" i="13" s="1"/>
  <c r="E3" i="10"/>
  <c r="G3" i="10"/>
  <c r="A3" i="10"/>
  <c r="A4" i="10" l="1"/>
  <c r="AA4" i="10" s="1"/>
  <c r="Z4" i="10" s="1"/>
  <c r="W3" i="15" s="1"/>
  <c r="D3" i="15"/>
  <c r="E3" i="15" s="1"/>
  <c r="AT3" i="10"/>
  <c r="P3" i="10"/>
  <c r="S10" i="13"/>
  <c r="A5" i="10"/>
  <c r="A10" i="4"/>
  <c r="D5" i="15" s="1"/>
  <c r="E5" i="15" s="1"/>
  <c r="AA3" i="10"/>
  <c r="Z3" i="10" s="1"/>
  <c r="W2" i="15" s="1"/>
  <c r="V3" i="10"/>
  <c r="U3" i="10" s="1"/>
  <c r="S2" i="15" s="1"/>
  <c r="A11" i="4"/>
  <c r="D6" i="15" s="1"/>
  <c r="E6" i="15" s="1"/>
  <c r="V4" i="10" l="1"/>
  <c r="U4" i="10" s="1"/>
  <c r="S3" i="15" s="1"/>
  <c r="AT4" i="10"/>
  <c r="P4" i="10"/>
  <c r="Q4" i="10" s="1"/>
  <c r="B3" i="11"/>
  <c r="G3" i="11"/>
  <c r="AT5" i="10"/>
  <c r="P5" i="10"/>
  <c r="R3" i="10"/>
  <c r="Q3" i="10"/>
  <c r="A7" i="10"/>
  <c r="A6" i="10"/>
  <c r="F2" i="11"/>
  <c r="A2" i="11"/>
  <c r="B2" i="11"/>
  <c r="G2" i="11"/>
  <c r="A12" i="4"/>
  <c r="D7" i="15" s="1"/>
  <c r="E7" i="15" s="1"/>
  <c r="AA5" i="10"/>
  <c r="V5" i="10"/>
  <c r="A3" i="11" l="1"/>
  <c r="F3" i="11"/>
  <c r="R4" i="10"/>
  <c r="K2" i="11"/>
  <c r="AT7" i="10"/>
  <c r="P7" i="10"/>
  <c r="AT6" i="10"/>
  <c r="P6" i="10"/>
  <c r="Q5" i="10"/>
  <c r="R5" i="10"/>
  <c r="L2" i="11"/>
  <c r="K3" i="11"/>
  <c r="AA6" i="10"/>
  <c r="Z6" i="10" s="1"/>
  <c r="W5" i="15" s="1"/>
  <c r="V6" i="10"/>
  <c r="U6" i="10" s="1"/>
  <c r="S5" i="15" s="1"/>
  <c r="A8" i="10"/>
  <c r="Z5" i="10"/>
  <c r="W4" i="15" s="1"/>
  <c r="N2" i="11"/>
  <c r="O2" i="11"/>
  <c r="M3" i="11"/>
  <c r="O3" i="11"/>
  <c r="N3" i="11"/>
  <c r="M2" i="11"/>
  <c r="L3" i="11"/>
  <c r="U5" i="10"/>
  <c r="S4" i="15" s="1"/>
  <c r="A13" i="4"/>
  <c r="D8" i="15" s="1"/>
  <c r="E8" i="15" s="1"/>
  <c r="V7" i="10"/>
  <c r="U7" i="10" s="1"/>
  <c r="S6" i="15" s="1"/>
  <c r="AA7" i="10"/>
  <c r="Z7" i="10" s="1"/>
  <c r="W6" i="15" s="1"/>
  <c r="Q6" i="10" l="1"/>
  <c r="R6" i="10"/>
  <c r="R7" i="10"/>
  <c r="Q7" i="10"/>
  <c r="AT8" i="10"/>
  <c r="P8" i="10"/>
  <c r="G5" i="11"/>
  <c r="B5" i="11"/>
  <c r="F6" i="11"/>
  <c r="A6" i="11"/>
  <c r="A5" i="11"/>
  <c r="F5" i="11"/>
  <c r="A9" i="10"/>
  <c r="A14" i="4"/>
  <c r="D9" i="15" s="1"/>
  <c r="E9" i="15" s="1"/>
  <c r="B4" i="11"/>
  <c r="G4" i="11"/>
  <c r="G6" i="11"/>
  <c r="B6" i="11"/>
  <c r="V8" i="10"/>
  <c r="U8" i="10" s="1"/>
  <c r="S7" i="15" s="1"/>
  <c r="AA8" i="10"/>
  <c r="A4" i="11"/>
  <c r="F4" i="11"/>
  <c r="AT9" i="10" l="1"/>
  <c r="P9" i="10"/>
  <c r="R8" i="10"/>
  <c r="Q8" i="10"/>
  <c r="K5" i="11"/>
  <c r="K6" i="11"/>
  <c r="K4" i="11"/>
  <c r="M6" i="11"/>
  <c r="O5" i="11"/>
  <c r="M4" i="11"/>
  <c r="O4" i="11"/>
  <c r="N4" i="11"/>
  <c r="N6" i="11"/>
  <c r="M5" i="11"/>
  <c r="O6" i="11"/>
  <c r="N5" i="11"/>
  <c r="L6" i="11"/>
  <c r="L5" i="11"/>
  <c r="F7" i="11"/>
  <c r="A7" i="11"/>
  <c r="L4" i="11"/>
  <c r="A15" i="4"/>
  <c r="D10" i="15" s="1"/>
  <c r="E10" i="15" s="1"/>
  <c r="A10" i="10"/>
  <c r="A16" i="4"/>
  <c r="Z8" i="10"/>
  <c r="W7" i="15" s="1"/>
  <c r="AA9" i="10"/>
  <c r="V9" i="10"/>
  <c r="A12" i="10" l="1"/>
  <c r="AT12" i="10" s="1"/>
  <c r="D11" i="15"/>
  <c r="E11" i="15" s="1"/>
  <c r="AT10" i="10"/>
  <c r="P10" i="10"/>
  <c r="Q9" i="10"/>
  <c r="R9" i="10"/>
  <c r="G7" i="11"/>
  <c r="O7" i="11" s="1"/>
  <c r="B7" i="11"/>
  <c r="A11" i="10"/>
  <c r="U9" i="10"/>
  <c r="S8" i="15" s="1"/>
  <c r="AA10" i="10"/>
  <c r="Z10" i="10" s="1"/>
  <c r="W9" i="15" s="1"/>
  <c r="V10" i="10"/>
  <c r="U10" i="10" s="1"/>
  <c r="S9" i="15" s="1"/>
  <c r="A17" i="4"/>
  <c r="D12" i="15" s="1"/>
  <c r="E12" i="15" s="1"/>
  <c r="Z9" i="10"/>
  <c r="W8" i="15" s="1"/>
  <c r="V12" i="10" l="1"/>
  <c r="U12" i="10" s="1"/>
  <c r="S11" i="15" s="1"/>
  <c r="P12" i="10"/>
  <c r="R12" i="10" s="1"/>
  <c r="AA12" i="10"/>
  <c r="Z12" i="10" s="1"/>
  <c r="W11" i="15" s="1"/>
  <c r="Q12" i="10"/>
  <c r="Q10" i="10"/>
  <c r="R10" i="10"/>
  <c r="A13" i="10"/>
  <c r="V13" i="10" s="1"/>
  <c r="U13" i="10" s="1"/>
  <c r="S12" i="15" s="1"/>
  <c r="AT11" i="10"/>
  <c r="P11" i="10"/>
  <c r="K7" i="11"/>
  <c r="F9" i="11"/>
  <c r="A9" i="11"/>
  <c r="V11" i="10"/>
  <c r="AA11" i="10"/>
  <c r="N7" i="11"/>
  <c r="B9" i="11"/>
  <c r="G9" i="11"/>
  <c r="A18" i="4"/>
  <c r="D13" i="15" s="1"/>
  <c r="E13" i="15" s="1"/>
  <c r="G8" i="11"/>
  <c r="B8" i="11"/>
  <c r="F8" i="11"/>
  <c r="A8" i="11"/>
  <c r="M7" i="11"/>
  <c r="L7" i="11"/>
  <c r="B11" i="11" l="1"/>
  <c r="G11" i="11"/>
  <c r="F11" i="11"/>
  <c r="A11" i="11"/>
  <c r="AA13" i="10"/>
  <c r="Z13" i="10" s="1"/>
  <c r="W12" i="15" s="1"/>
  <c r="AT13" i="10"/>
  <c r="P13" i="10"/>
  <c r="Q11" i="10"/>
  <c r="R11" i="10"/>
  <c r="U11" i="10"/>
  <c r="S10" i="15" s="1"/>
  <c r="L8" i="11"/>
  <c r="O9" i="11"/>
  <c r="L9" i="11"/>
  <c r="Z11" i="10"/>
  <c r="W10" i="15" s="1"/>
  <c r="F12" i="11"/>
  <c r="A12" i="11"/>
  <c r="M9" i="11"/>
  <c r="K9" i="11"/>
  <c r="N8" i="11"/>
  <c r="K8" i="11"/>
  <c r="A14" i="10"/>
  <c r="A19" i="4"/>
  <c r="D14" i="15" s="1"/>
  <c r="E14" i="15" s="1"/>
  <c r="N9" i="11"/>
  <c r="M8" i="11"/>
  <c r="O8" i="11"/>
  <c r="G12" i="11" l="1"/>
  <c r="B12" i="11"/>
  <c r="AT14" i="10"/>
  <c r="P14" i="10"/>
  <c r="Q13" i="10"/>
  <c r="R13" i="10"/>
  <c r="AA14" i="10"/>
  <c r="Z14" i="10" s="1"/>
  <c r="W13" i="15" s="1"/>
  <c r="V14" i="10"/>
  <c r="U14" i="10" s="1"/>
  <c r="S13" i="15" s="1"/>
  <c r="F10" i="11"/>
  <c r="A10" i="11"/>
  <c r="G10" i="11"/>
  <c r="B10" i="11"/>
  <c r="A15" i="10"/>
  <c r="A20" i="4"/>
  <c r="D15" i="15" s="1"/>
  <c r="E15" i="15" s="1"/>
  <c r="AT15" i="10" l="1"/>
  <c r="P15" i="10"/>
  <c r="Q14" i="10"/>
  <c r="R14" i="10"/>
  <c r="F13" i="11"/>
  <c r="A13" i="11"/>
  <c r="AA15" i="10"/>
  <c r="Z15" i="10" s="1"/>
  <c r="W14" i="15" s="1"/>
  <c r="V15" i="10"/>
  <c r="U15" i="10" s="1"/>
  <c r="S14" i="15" s="1"/>
  <c r="O10" i="11"/>
  <c r="M11" i="11"/>
  <c r="O11" i="11"/>
  <c r="K11" i="11"/>
  <c r="M10" i="11"/>
  <c r="N11" i="11"/>
  <c r="L11" i="11"/>
  <c r="N10" i="11"/>
  <c r="L12" i="11"/>
  <c r="K12" i="11"/>
  <c r="N12" i="11"/>
  <c r="O12" i="11"/>
  <c r="M12" i="11"/>
  <c r="A16" i="10"/>
  <c r="A21" i="4"/>
  <c r="D16" i="15" s="1"/>
  <c r="E16" i="15" s="1"/>
  <c r="K10" i="11"/>
  <c r="G13" i="11"/>
  <c r="B13" i="11"/>
  <c r="L10" i="11"/>
  <c r="K13" i="11" l="1"/>
  <c r="R15" i="10"/>
  <c r="Q15" i="10"/>
  <c r="AT16" i="10"/>
  <c r="P16" i="10"/>
  <c r="L13" i="11"/>
  <c r="A14" i="11"/>
  <c r="F14" i="11"/>
  <c r="B14" i="11"/>
  <c r="G14" i="11"/>
  <c r="O13" i="11"/>
  <c r="N13" i="11"/>
  <c r="M13" i="11"/>
  <c r="A17" i="10"/>
  <c r="A22" i="4"/>
  <c r="D17" i="15" s="1"/>
  <c r="E17" i="15" s="1"/>
  <c r="V16" i="10"/>
  <c r="U16" i="10" s="1"/>
  <c r="S15" i="15" s="1"/>
  <c r="AA16" i="10"/>
  <c r="Z16" i="10" s="1"/>
  <c r="W15" i="15" s="1"/>
  <c r="AT17" i="10" l="1"/>
  <c r="P17" i="10"/>
  <c r="R16" i="10"/>
  <c r="Q16" i="10"/>
  <c r="L14" i="11"/>
  <c r="K14" i="11"/>
  <c r="AA17" i="10"/>
  <c r="Z17" i="10" s="1"/>
  <c r="W16" i="15" s="1"/>
  <c r="V17" i="10"/>
  <c r="U17" i="10" s="1"/>
  <c r="S16" i="15" s="1"/>
  <c r="N14" i="11"/>
  <c r="O14" i="11"/>
  <c r="M14" i="11"/>
  <c r="G15" i="11"/>
  <c r="B15" i="11"/>
  <c r="F15" i="11"/>
  <c r="A15" i="11"/>
  <c r="A18" i="10"/>
  <c r="A23" i="4"/>
  <c r="D18" i="15" s="1"/>
  <c r="E18" i="15" s="1"/>
  <c r="Q17" i="10" l="1"/>
  <c r="R17" i="10"/>
  <c r="AT18" i="10"/>
  <c r="P18" i="10"/>
  <c r="K15" i="11"/>
  <c r="A19" i="10"/>
  <c r="A24" i="4"/>
  <c r="D19" i="15" s="1"/>
  <c r="E19" i="15" s="1"/>
  <c r="AA18" i="10"/>
  <c r="Z18" i="10" s="1"/>
  <c r="W17" i="15" s="1"/>
  <c r="V18" i="10"/>
  <c r="U18" i="10" s="1"/>
  <c r="S17" i="15" s="1"/>
  <c r="O15" i="11"/>
  <c r="N15" i="11"/>
  <c r="M15" i="11"/>
  <c r="A16" i="11"/>
  <c r="F16" i="11"/>
  <c r="L15" i="11"/>
  <c r="B16" i="11"/>
  <c r="G16" i="11"/>
  <c r="Q18" i="10" l="1"/>
  <c r="R18" i="10"/>
  <c r="AT19" i="10"/>
  <c r="P19" i="10"/>
  <c r="K16" i="11"/>
  <c r="F17" i="11"/>
  <c r="A17" i="11"/>
  <c r="G17" i="11"/>
  <c r="L17" i="11" s="1"/>
  <c r="B17" i="11"/>
  <c r="A20" i="10"/>
  <c r="A25" i="4"/>
  <c r="D20" i="15" s="1"/>
  <c r="E20" i="15" s="1"/>
  <c r="O16" i="11"/>
  <c r="N16" i="11"/>
  <c r="M16" i="11"/>
  <c r="L16" i="11"/>
  <c r="V19" i="10"/>
  <c r="U19" i="10" s="1"/>
  <c r="S18" i="15" s="1"/>
  <c r="AA19" i="10"/>
  <c r="Z19" i="10" s="1"/>
  <c r="W18" i="15" s="1"/>
  <c r="AT20" i="10" l="1"/>
  <c r="P20" i="10"/>
  <c r="Q19" i="10"/>
  <c r="R19" i="10"/>
  <c r="K17" i="11"/>
  <c r="A18" i="11"/>
  <c r="F18" i="11"/>
  <c r="M17" i="11"/>
  <c r="N17" i="11"/>
  <c r="O17" i="11"/>
  <c r="A21" i="10"/>
  <c r="A26" i="4"/>
  <c r="D21" i="15" s="1"/>
  <c r="E21" i="15" s="1"/>
  <c r="B18" i="11"/>
  <c r="G18" i="11"/>
  <c r="AA20" i="10"/>
  <c r="Z20" i="10" s="1"/>
  <c r="W19" i="15" s="1"/>
  <c r="V20" i="10"/>
  <c r="U20" i="10" s="1"/>
  <c r="S19" i="15" s="1"/>
  <c r="L18" i="11" l="1"/>
  <c r="AT21" i="10"/>
  <c r="P21" i="10"/>
  <c r="R20" i="10"/>
  <c r="Q20" i="10"/>
  <c r="K18" i="11"/>
  <c r="B19" i="11"/>
  <c r="G19" i="11"/>
  <c r="F19" i="11"/>
  <c r="A19" i="11"/>
  <c r="N18" i="11"/>
  <c r="M18" i="11"/>
  <c r="O18" i="11"/>
  <c r="A22" i="10"/>
  <c r="A27" i="4"/>
  <c r="D22" i="15" s="1"/>
  <c r="E22" i="15" s="1"/>
  <c r="V21" i="10"/>
  <c r="U21" i="10" s="1"/>
  <c r="S20" i="15" s="1"/>
  <c r="AA21" i="10"/>
  <c r="Z21" i="10" s="1"/>
  <c r="W20" i="15" s="1"/>
  <c r="Q21" i="10" l="1"/>
  <c r="R21" i="10"/>
  <c r="AT22" i="10"/>
  <c r="P22" i="10"/>
  <c r="K19" i="11"/>
  <c r="AA22" i="10"/>
  <c r="Z22" i="10" s="1"/>
  <c r="W21" i="15" s="1"/>
  <c r="V22" i="10"/>
  <c r="U22" i="10" s="1"/>
  <c r="S21" i="15" s="1"/>
  <c r="O19" i="11"/>
  <c r="M19" i="11"/>
  <c r="N19" i="11"/>
  <c r="B20" i="11"/>
  <c r="G20" i="11"/>
  <c r="A20" i="11"/>
  <c r="F20" i="11"/>
  <c r="A23" i="10"/>
  <c r="A28" i="4"/>
  <c r="D23" i="15" s="1"/>
  <c r="E23" i="15" s="1"/>
  <c r="L19" i="11"/>
  <c r="L20" i="11" l="1"/>
  <c r="K20" i="11"/>
  <c r="Q22" i="10"/>
  <c r="R22" i="10"/>
  <c r="P23" i="10"/>
  <c r="Q23" i="10" s="1"/>
  <c r="AT23" i="10"/>
  <c r="F21" i="11"/>
  <c r="A21" i="11"/>
  <c r="B21" i="11"/>
  <c r="G21" i="11"/>
  <c r="A24" i="10"/>
  <c r="A29" i="4"/>
  <c r="D24" i="15" s="1"/>
  <c r="E24" i="15" s="1"/>
  <c r="V23" i="10"/>
  <c r="U23" i="10" s="1"/>
  <c r="S22" i="15" s="1"/>
  <c r="AA23" i="10"/>
  <c r="Z23" i="10" s="1"/>
  <c r="W22" i="15" s="1"/>
  <c r="N20" i="11"/>
  <c r="O20" i="11"/>
  <c r="M20" i="11"/>
  <c r="R23" i="10" l="1"/>
  <c r="L21" i="11"/>
  <c r="P24" i="10"/>
  <c r="R24" i="10" s="1"/>
  <c r="AT24" i="10"/>
  <c r="K21" i="11"/>
  <c r="A25" i="10"/>
  <c r="A30" i="4"/>
  <c r="D25" i="15" s="1"/>
  <c r="E25" i="15" s="1"/>
  <c r="AA24" i="10"/>
  <c r="Z24" i="10" s="1"/>
  <c r="W23" i="15" s="1"/>
  <c r="V24" i="10"/>
  <c r="U24" i="10" s="1"/>
  <c r="S23" i="15" s="1"/>
  <c r="M21" i="11"/>
  <c r="N21" i="11"/>
  <c r="O21" i="11"/>
  <c r="G22" i="11"/>
  <c r="B22" i="11"/>
  <c r="A22" i="11"/>
  <c r="F22" i="11"/>
  <c r="L22" i="11" l="1"/>
  <c r="K22" i="11"/>
  <c r="Q24" i="10"/>
  <c r="P25" i="10"/>
  <c r="Q25" i="10" s="1"/>
  <c r="AT25" i="10"/>
  <c r="F23" i="11"/>
  <c r="A23" i="11"/>
  <c r="G23" i="11"/>
  <c r="B23" i="11"/>
  <c r="A26" i="10"/>
  <c r="A31" i="4"/>
  <c r="D26" i="15" s="1"/>
  <c r="E26" i="15" s="1"/>
  <c r="M22" i="11"/>
  <c r="N22" i="11"/>
  <c r="O22" i="11"/>
  <c r="AA25" i="10"/>
  <c r="Z25" i="10" s="1"/>
  <c r="V25" i="10"/>
  <c r="U25" i="10" s="1"/>
  <c r="S24" i="15" s="1"/>
  <c r="R25" i="10" l="1"/>
  <c r="L23" i="11"/>
  <c r="P26" i="10"/>
  <c r="Q26" i="10" s="1"/>
  <c r="AT26" i="10"/>
  <c r="F24" i="11"/>
  <c r="A24" i="11"/>
  <c r="B24" i="11"/>
  <c r="G24" i="11"/>
  <c r="O23" i="11"/>
  <c r="N23" i="11"/>
  <c r="M23" i="11"/>
  <c r="K23" i="11"/>
  <c r="A27" i="10"/>
  <c r="A32" i="4"/>
  <c r="D27" i="15" s="1"/>
  <c r="E27" i="15" s="1"/>
  <c r="AA26" i="10"/>
  <c r="Z26" i="10" s="1"/>
  <c r="V26" i="10"/>
  <c r="U26" i="10" s="1"/>
  <c r="S25" i="15" s="1"/>
  <c r="R26" i="10" l="1"/>
  <c r="L24" i="11"/>
  <c r="P27" i="10"/>
  <c r="Q27" i="10" s="1"/>
  <c r="AT27" i="10"/>
  <c r="K24" i="11"/>
  <c r="A25" i="11"/>
  <c r="F25" i="11"/>
  <c r="B25" i="11"/>
  <c r="G25" i="11"/>
  <c r="A28" i="10"/>
  <c r="A33" i="4"/>
  <c r="D28" i="15" s="1"/>
  <c r="E28" i="15" s="1"/>
  <c r="AA27" i="10"/>
  <c r="Z27" i="10" s="1"/>
  <c r="V27" i="10"/>
  <c r="U27" i="10" s="1"/>
  <c r="S26" i="15" s="1"/>
  <c r="N24" i="11"/>
  <c r="M24" i="11"/>
  <c r="O24" i="11"/>
  <c r="R27" i="10" l="1"/>
  <c r="P28" i="10"/>
  <c r="R28" i="10" s="1"/>
  <c r="AT28" i="10"/>
  <c r="K25" i="11"/>
  <c r="L25" i="11"/>
  <c r="N25" i="11"/>
  <c r="M25" i="11"/>
  <c r="O25" i="11"/>
  <c r="F26" i="11"/>
  <c r="A26" i="11"/>
  <c r="B26" i="11"/>
  <c r="G26" i="11"/>
  <c r="A29" i="10"/>
  <c r="A34" i="4"/>
  <c r="D29" i="15" s="1"/>
  <c r="E29" i="15" s="1"/>
  <c r="AA28" i="10"/>
  <c r="Z28" i="10" s="1"/>
  <c r="W27" i="15" s="1"/>
  <c r="V28" i="10"/>
  <c r="U28" i="10" s="1"/>
  <c r="S27" i="15" s="1"/>
  <c r="Q28" i="10" l="1"/>
  <c r="P29" i="10"/>
  <c r="Q29" i="10" s="1"/>
  <c r="AT29" i="10"/>
  <c r="L26" i="11"/>
  <c r="AA29" i="10"/>
  <c r="Z29" i="10" s="1"/>
  <c r="W28" i="15" s="1"/>
  <c r="V29" i="10"/>
  <c r="U29" i="10" s="1"/>
  <c r="S28" i="15" s="1"/>
  <c r="O26" i="11"/>
  <c r="N26" i="11"/>
  <c r="M26" i="11"/>
  <c r="F27" i="11"/>
  <c r="A27" i="11"/>
  <c r="K26" i="11"/>
  <c r="B27" i="11"/>
  <c r="G27" i="11"/>
  <c r="A30" i="10"/>
  <c r="A35" i="4"/>
  <c r="D30" i="15" s="1"/>
  <c r="E30" i="15" s="1"/>
  <c r="R29" i="10" l="1"/>
  <c r="P30" i="10"/>
  <c r="Q30" i="10" s="1"/>
  <c r="AT30" i="10"/>
  <c r="K27" i="11"/>
  <c r="V30" i="10"/>
  <c r="U30" i="10" s="1"/>
  <c r="S29" i="15" s="1"/>
  <c r="AA30" i="10"/>
  <c r="Z30" i="10" s="1"/>
  <c r="W29" i="15" s="1"/>
  <c r="L27" i="11"/>
  <c r="F28" i="11"/>
  <c r="A28" i="11"/>
  <c r="O27" i="11"/>
  <c r="N27" i="11"/>
  <c r="M27" i="11"/>
  <c r="B28" i="11"/>
  <c r="G28" i="11"/>
  <c r="A31" i="10"/>
  <c r="A36" i="4"/>
  <c r="D31" i="15" s="1"/>
  <c r="E31" i="15" s="1"/>
  <c r="R30" i="10" l="1"/>
  <c r="P31" i="10"/>
  <c r="Q31" i="10" s="1"/>
  <c r="AT31" i="10"/>
  <c r="L28" i="11"/>
  <c r="A32" i="10"/>
  <c r="A37" i="4"/>
  <c r="D32" i="15" s="1"/>
  <c r="E32" i="15" s="1"/>
  <c r="AA31" i="10"/>
  <c r="Z31" i="10" s="1"/>
  <c r="W30" i="15" s="1"/>
  <c r="V31" i="10"/>
  <c r="U31" i="10" s="1"/>
  <c r="S30" i="15" s="1"/>
  <c r="K28" i="11"/>
  <c r="N28" i="11"/>
  <c r="M28" i="11"/>
  <c r="O28" i="11"/>
  <c r="G29" i="11"/>
  <c r="B29" i="11"/>
  <c r="A29" i="11"/>
  <c r="F29" i="11"/>
  <c r="K29" i="11" l="1"/>
  <c r="R31" i="10"/>
  <c r="P32" i="10"/>
  <c r="Q32" i="10" s="1"/>
  <c r="AT32" i="10"/>
  <c r="L29" i="11"/>
  <c r="F30" i="11"/>
  <c r="A30" i="11"/>
  <c r="B30" i="11"/>
  <c r="G30" i="11"/>
  <c r="N29" i="11"/>
  <c r="O29" i="11"/>
  <c r="M29" i="11"/>
  <c r="A33" i="10"/>
  <c r="A38" i="4"/>
  <c r="D33" i="15" s="1"/>
  <c r="E33" i="15" s="1"/>
  <c r="V32" i="10"/>
  <c r="U32" i="10" s="1"/>
  <c r="S31" i="15" s="1"/>
  <c r="AA32" i="10"/>
  <c r="Z32" i="10" s="1"/>
  <c r="W31" i="15" s="1"/>
  <c r="R32" i="10" l="1"/>
  <c r="P33" i="10"/>
  <c r="Q33" i="10" s="1"/>
  <c r="AT33" i="10"/>
  <c r="K30" i="11"/>
  <c r="AA33" i="10"/>
  <c r="Z33" i="10" s="1"/>
  <c r="W32" i="15" s="1"/>
  <c r="V33" i="10"/>
  <c r="U33" i="10" s="1"/>
  <c r="S32" i="15" s="1"/>
  <c r="G31" i="11"/>
  <c r="L31" i="11" s="1"/>
  <c r="B31" i="11"/>
  <c r="A31" i="11"/>
  <c r="F31" i="11"/>
  <c r="N30" i="11"/>
  <c r="M30" i="11"/>
  <c r="O30" i="11"/>
  <c r="A34" i="10"/>
  <c r="A39" i="4"/>
  <c r="D34" i="15" s="1"/>
  <c r="E34" i="15" s="1"/>
  <c r="L30" i="11"/>
  <c r="R33" i="10" l="1"/>
  <c r="P34" i="10"/>
  <c r="Q34" i="10" s="1"/>
  <c r="AT34" i="10"/>
  <c r="K31" i="11"/>
  <c r="A35" i="10"/>
  <c r="A40" i="4"/>
  <c r="D35" i="15" s="1"/>
  <c r="E35" i="15" s="1"/>
  <c r="V34" i="10"/>
  <c r="U34" i="10" s="1"/>
  <c r="S33" i="15" s="1"/>
  <c r="AA34" i="10"/>
  <c r="Z34" i="10" s="1"/>
  <c r="W33" i="15" s="1"/>
  <c r="O31" i="11"/>
  <c r="N31" i="11"/>
  <c r="M31" i="11"/>
  <c r="F32" i="11"/>
  <c r="A32" i="11"/>
  <c r="B32" i="11"/>
  <c r="G32" i="11"/>
  <c r="R34" i="10" l="1"/>
  <c r="L32" i="11"/>
  <c r="P35" i="10"/>
  <c r="Q35" i="10" s="1"/>
  <c r="AT35" i="10"/>
  <c r="M32" i="11"/>
  <c r="O32" i="11"/>
  <c r="N32" i="11"/>
  <c r="K32" i="11"/>
  <c r="B33" i="11"/>
  <c r="G33" i="11"/>
  <c r="F33" i="11"/>
  <c r="A33" i="11"/>
  <c r="A36" i="10"/>
  <c r="A41" i="4"/>
  <c r="D36" i="15" s="1"/>
  <c r="E36" i="15" s="1"/>
  <c r="V35" i="10"/>
  <c r="U35" i="10" s="1"/>
  <c r="S34" i="15" s="1"/>
  <c r="AA35" i="10"/>
  <c r="Z35" i="10" s="1"/>
  <c r="W34" i="15" s="1"/>
  <c r="R35" i="10" l="1"/>
  <c r="P36" i="10"/>
  <c r="Q36" i="10" s="1"/>
  <c r="AT36" i="10"/>
  <c r="K33" i="11"/>
  <c r="L33" i="11"/>
  <c r="B34" i="11"/>
  <c r="G34" i="11"/>
  <c r="A34" i="11"/>
  <c r="F34" i="11"/>
  <c r="A37" i="10"/>
  <c r="A42" i="4"/>
  <c r="D37" i="15" s="1"/>
  <c r="E37" i="15" s="1"/>
  <c r="M33" i="11"/>
  <c r="O33" i="11"/>
  <c r="N33" i="11"/>
  <c r="V36" i="10"/>
  <c r="U36" i="10" s="1"/>
  <c r="S35" i="15" s="1"/>
  <c r="AA36" i="10"/>
  <c r="Z36" i="10" s="1"/>
  <c r="W35" i="15" s="1"/>
  <c r="R36" i="10" l="1"/>
  <c r="K34" i="11"/>
  <c r="P37" i="10"/>
  <c r="Q37" i="10" s="1"/>
  <c r="AT37" i="10"/>
  <c r="L34" i="11"/>
  <c r="G35" i="11"/>
  <c r="B35" i="11"/>
  <c r="F35" i="11"/>
  <c r="A35" i="11"/>
  <c r="O34" i="11"/>
  <c r="M34" i="11"/>
  <c r="N34" i="11"/>
  <c r="A38" i="10"/>
  <c r="A43" i="4"/>
  <c r="D38" i="15" s="1"/>
  <c r="E38" i="15" s="1"/>
  <c r="V37" i="10"/>
  <c r="U37" i="10" s="1"/>
  <c r="S36" i="15" s="1"/>
  <c r="AA37" i="10"/>
  <c r="Z37" i="10" s="1"/>
  <c r="W36" i="15" s="1"/>
  <c r="R37" i="10" l="1"/>
  <c r="P38" i="10"/>
  <c r="Q38" i="10" s="1"/>
  <c r="AT38" i="10"/>
  <c r="L35" i="11"/>
  <c r="K35" i="11"/>
  <c r="V38" i="10"/>
  <c r="U38" i="10" s="1"/>
  <c r="S37" i="15" s="1"/>
  <c r="AA38" i="10"/>
  <c r="Z38" i="10" s="1"/>
  <c r="W37" i="15" s="1"/>
  <c r="B36" i="11"/>
  <c r="G36" i="11"/>
  <c r="F36" i="11"/>
  <c r="A36" i="11"/>
  <c r="A39" i="10"/>
  <c r="A44" i="4"/>
  <c r="D39" i="15" s="1"/>
  <c r="E39" i="15" s="1"/>
  <c r="M35" i="11"/>
  <c r="O35" i="11"/>
  <c r="N35" i="11"/>
  <c r="R38" i="10" l="1"/>
  <c r="P39" i="10"/>
  <c r="R39" i="10" s="1"/>
  <c r="AT39" i="10"/>
  <c r="N36" i="11"/>
  <c r="O36" i="11"/>
  <c r="M36" i="11"/>
  <c r="V39" i="10"/>
  <c r="U39" i="10" s="1"/>
  <c r="S38" i="15" s="1"/>
  <c r="AA39" i="10"/>
  <c r="Z39" i="10" s="1"/>
  <c r="W38" i="15" s="1"/>
  <c r="G37" i="11"/>
  <c r="B37" i="11"/>
  <c r="L36" i="11"/>
  <c r="A40" i="10"/>
  <c r="A45" i="4"/>
  <c r="D40" i="15" s="1"/>
  <c r="E40" i="15" s="1"/>
  <c r="K36" i="11"/>
  <c r="F37" i="11"/>
  <c r="A37" i="11"/>
  <c r="K37" i="11" l="1"/>
  <c r="Q39" i="10"/>
  <c r="P40" i="10"/>
  <c r="R40" i="10" s="1"/>
  <c r="AT40" i="10"/>
  <c r="L37" i="11"/>
  <c r="A41" i="10"/>
  <c r="A46" i="4"/>
  <c r="D41" i="15" s="1"/>
  <c r="E41" i="15" s="1"/>
  <c r="F38" i="11"/>
  <c r="A38" i="11"/>
  <c r="V40" i="10"/>
  <c r="U40" i="10" s="1"/>
  <c r="S39" i="15" s="1"/>
  <c r="AA40" i="10"/>
  <c r="Z40" i="10" s="1"/>
  <c r="W39" i="15" s="1"/>
  <c r="O37" i="11"/>
  <c r="N37" i="11"/>
  <c r="M37" i="11"/>
  <c r="G38" i="11"/>
  <c r="B38" i="11"/>
  <c r="Q40" i="10" l="1"/>
  <c r="P41" i="10"/>
  <c r="R41" i="10" s="1"/>
  <c r="AT41" i="10"/>
  <c r="L38" i="11"/>
  <c r="K38" i="11"/>
  <c r="B39" i="11"/>
  <c r="G39" i="11"/>
  <c r="F39" i="11"/>
  <c r="A39" i="11"/>
  <c r="O38" i="11"/>
  <c r="M38" i="11"/>
  <c r="N38" i="11"/>
  <c r="A42" i="10"/>
  <c r="A47" i="4"/>
  <c r="D42" i="15" s="1"/>
  <c r="E42" i="15" s="1"/>
  <c r="V41" i="10"/>
  <c r="U41" i="10" s="1"/>
  <c r="S40" i="15" s="1"/>
  <c r="AA41" i="10"/>
  <c r="Z41" i="10" s="1"/>
  <c r="W40" i="15" s="1"/>
  <c r="Q41" i="10" l="1"/>
  <c r="P42" i="10"/>
  <c r="Q42" i="10" s="1"/>
  <c r="AT42" i="10"/>
  <c r="K39" i="11"/>
  <c r="V42" i="10"/>
  <c r="U42" i="10" s="1"/>
  <c r="S41" i="15" s="1"/>
  <c r="AA42" i="10"/>
  <c r="Z42" i="10" s="1"/>
  <c r="W41" i="15" s="1"/>
  <c r="B40" i="11"/>
  <c r="G40" i="11"/>
  <c r="F40" i="11"/>
  <c r="A40" i="11"/>
  <c r="A43" i="10"/>
  <c r="A48" i="4"/>
  <c r="D43" i="15" s="1"/>
  <c r="E43" i="15" s="1"/>
  <c r="N39" i="11"/>
  <c r="O39" i="11"/>
  <c r="M39" i="11"/>
  <c r="L39" i="11"/>
  <c r="R42" i="10" l="1"/>
  <c r="K40" i="11"/>
  <c r="P43" i="10"/>
  <c r="Q43" i="10" s="1"/>
  <c r="AT43" i="10"/>
  <c r="M40" i="11"/>
  <c r="O40" i="11"/>
  <c r="N40" i="11"/>
  <c r="A44" i="10"/>
  <c r="A49" i="4"/>
  <c r="D44" i="15" s="1"/>
  <c r="E44" i="15" s="1"/>
  <c r="AA43" i="10"/>
  <c r="Z43" i="10" s="1"/>
  <c r="W42" i="15" s="1"/>
  <c r="V43" i="10"/>
  <c r="U43" i="10" s="1"/>
  <c r="S42" i="15" s="1"/>
  <c r="L40" i="11"/>
  <c r="B41" i="11"/>
  <c r="G41" i="11"/>
  <c r="A41" i="11"/>
  <c r="F41" i="11"/>
  <c r="R43" i="10" l="1"/>
  <c r="P44" i="10"/>
  <c r="R44" i="10" s="1"/>
  <c r="AT44" i="10"/>
  <c r="L41" i="11"/>
  <c r="V44" i="10"/>
  <c r="U44" i="10" s="1"/>
  <c r="S43" i="15" s="1"/>
  <c r="AA44" i="10"/>
  <c r="Z44" i="10" s="1"/>
  <c r="A42" i="11"/>
  <c r="F42" i="11"/>
  <c r="K41" i="11"/>
  <c r="B42" i="11"/>
  <c r="G42" i="11"/>
  <c r="N41" i="11"/>
  <c r="O41" i="11"/>
  <c r="M41" i="11"/>
  <c r="A45" i="10"/>
  <c r="A50" i="4"/>
  <c r="D45" i="15" s="1"/>
  <c r="E45" i="15" s="1"/>
  <c r="K42" i="11" l="1"/>
  <c r="Q44" i="10"/>
  <c r="P45" i="10"/>
  <c r="Q45" i="10" s="1"/>
  <c r="AT45" i="10"/>
  <c r="L42" i="11"/>
  <c r="AA45" i="10"/>
  <c r="Z45" i="10" s="1"/>
  <c r="V45" i="10"/>
  <c r="U45" i="10" s="1"/>
  <c r="S44" i="15" s="1"/>
  <c r="N42" i="11"/>
  <c r="M42" i="11"/>
  <c r="O42" i="11"/>
  <c r="B43" i="11"/>
  <c r="G43" i="11"/>
  <c r="A46" i="10"/>
  <c r="A51" i="4"/>
  <c r="D46" i="15" s="1"/>
  <c r="E46" i="15" s="1"/>
  <c r="A43" i="11"/>
  <c r="F43" i="11"/>
  <c r="L43" i="11" s="1"/>
  <c r="K43" i="11"/>
  <c r="R45" i="10" l="1"/>
  <c r="P46" i="10"/>
  <c r="Q46" i="10" s="1"/>
  <c r="AT46" i="10"/>
  <c r="AA46" i="10"/>
  <c r="Z46" i="10" s="1"/>
  <c r="V46" i="10"/>
  <c r="U46" i="10" s="1"/>
  <c r="S45" i="15" s="1"/>
  <c r="A47" i="10"/>
  <c r="A52" i="4"/>
  <c r="D47" i="15" s="1"/>
  <c r="E47" i="15" s="1"/>
  <c r="F44" i="11"/>
  <c r="A44" i="11"/>
  <c r="N43" i="11"/>
  <c r="O43" i="11"/>
  <c r="M43" i="11"/>
  <c r="G44" i="11"/>
  <c r="B44" i="11"/>
  <c r="L44" i="11" l="1"/>
  <c r="R46" i="10"/>
  <c r="P47" i="10"/>
  <c r="R47" i="10" s="1"/>
  <c r="AT47" i="10"/>
  <c r="K44" i="11"/>
  <c r="V47" i="10"/>
  <c r="U47" i="10" s="1"/>
  <c r="S46" i="15" s="1"/>
  <c r="AA47" i="10"/>
  <c r="Z47" i="10" s="1"/>
  <c r="N44" i="11"/>
  <c r="O44" i="11"/>
  <c r="M44" i="11"/>
  <c r="A48" i="10"/>
  <c r="A53" i="4"/>
  <c r="D48" i="15" s="1"/>
  <c r="E48" i="15" s="1"/>
  <c r="A45" i="11"/>
  <c r="F45" i="11"/>
  <c r="B45" i="11"/>
  <c r="G45" i="11"/>
  <c r="L45" i="11"/>
  <c r="Q47" i="10" l="1"/>
  <c r="P48" i="10"/>
  <c r="R48" i="10" s="1"/>
  <c r="AT48" i="10"/>
  <c r="B46" i="11"/>
  <c r="G46" i="11"/>
  <c r="A46" i="11"/>
  <c r="F46" i="11"/>
  <c r="A49" i="10"/>
  <c r="A54" i="4"/>
  <c r="D49" i="15" s="1"/>
  <c r="E49" i="15" s="1"/>
  <c r="M45" i="11"/>
  <c r="O45" i="11"/>
  <c r="N45" i="11"/>
  <c r="V48" i="10"/>
  <c r="U48" i="10" s="1"/>
  <c r="S47" i="15" s="1"/>
  <c r="AA48" i="10"/>
  <c r="Z48" i="10" s="1"/>
  <c r="K45" i="11"/>
  <c r="Q48" i="10" l="1"/>
  <c r="L46" i="11"/>
  <c r="P49" i="10"/>
  <c r="R49" i="10" s="1"/>
  <c r="AT49" i="10"/>
  <c r="K46" i="11"/>
  <c r="A47" i="11"/>
  <c r="F47" i="11"/>
  <c r="A50" i="10"/>
  <c r="A55" i="4"/>
  <c r="D50" i="15" s="1"/>
  <c r="E50" i="15" s="1"/>
  <c r="V49" i="10"/>
  <c r="U49" i="10" s="1"/>
  <c r="S48" i="15" s="1"/>
  <c r="AA49" i="10"/>
  <c r="Z49" i="10" s="1"/>
  <c r="B47" i="11"/>
  <c r="G47" i="11"/>
  <c r="O46" i="11"/>
  <c r="N46" i="11"/>
  <c r="M46" i="11"/>
  <c r="Q49" i="10" l="1"/>
  <c r="L47" i="11"/>
  <c r="K47" i="11"/>
  <c r="P50" i="10"/>
  <c r="Q50" i="10" s="1"/>
  <c r="AT50" i="10"/>
  <c r="A51" i="10"/>
  <c r="A56" i="4"/>
  <c r="D51" i="15" s="1"/>
  <c r="E51" i="15" s="1"/>
  <c r="G48" i="11"/>
  <c r="B48" i="11"/>
  <c r="A48" i="11"/>
  <c r="F48" i="11"/>
  <c r="V50" i="10"/>
  <c r="U50" i="10" s="1"/>
  <c r="S49" i="15" s="1"/>
  <c r="AA50" i="10"/>
  <c r="Z50" i="10" s="1"/>
  <c r="O47" i="11"/>
  <c r="N47" i="11"/>
  <c r="M47" i="11"/>
  <c r="K48" i="11" l="1"/>
  <c r="L48" i="11"/>
  <c r="H19" i="7"/>
  <c r="H18" i="7"/>
  <c r="H20" i="7"/>
  <c r="H17" i="7"/>
  <c r="H22" i="7"/>
  <c r="H24" i="7"/>
  <c r="H21" i="7"/>
  <c r="H23" i="7"/>
  <c r="R50" i="10"/>
  <c r="P51" i="10"/>
  <c r="R51" i="10" s="1"/>
  <c r="AT51" i="10"/>
  <c r="M48" i="11"/>
  <c r="N48" i="11"/>
  <c r="O48" i="11"/>
  <c r="G49" i="11"/>
  <c r="B49" i="11"/>
  <c r="F49" i="11"/>
  <c r="A49" i="11"/>
  <c r="A52" i="10"/>
  <c r="H28" i="7"/>
  <c r="H32" i="7"/>
  <c r="H59" i="7"/>
  <c r="H64" i="7"/>
  <c r="H29" i="7"/>
  <c r="H62" i="7"/>
  <c r="H61" i="7"/>
  <c r="H47" i="7"/>
  <c r="H54" i="7"/>
  <c r="H25" i="7"/>
  <c r="H46" i="7"/>
  <c r="H27" i="7"/>
  <c r="H39" i="7"/>
  <c r="H53" i="7"/>
  <c r="H31" i="7"/>
  <c r="H48" i="7"/>
  <c r="H38" i="7"/>
  <c r="H36" i="7"/>
  <c r="H41" i="7"/>
  <c r="H66" i="7"/>
  <c r="H63" i="7"/>
  <c r="H40" i="7"/>
  <c r="H60" i="7"/>
  <c r="H52" i="7"/>
  <c r="H45" i="7"/>
  <c r="H51" i="7"/>
  <c r="H30" i="7"/>
  <c r="H50" i="7"/>
  <c r="H26" i="7"/>
  <c r="H33" i="7"/>
  <c r="H58" i="7"/>
  <c r="H44" i="7"/>
  <c r="H37" i="7"/>
  <c r="H43" i="7"/>
  <c r="H49" i="7"/>
  <c r="H55" i="7"/>
  <c r="H34" i="7"/>
  <c r="H57" i="7"/>
  <c r="H65" i="7"/>
  <c r="H35" i="7"/>
  <c r="H56" i="7"/>
  <c r="H42" i="7"/>
  <c r="V51" i="10"/>
  <c r="U51" i="10" s="1"/>
  <c r="S50" i="15" s="1"/>
  <c r="AA51" i="10"/>
  <c r="Z51" i="10" s="1"/>
  <c r="L49" i="11" l="1"/>
  <c r="Q51" i="10"/>
  <c r="P52" i="10"/>
  <c r="R52" i="10" s="1"/>
  <c r="AT52" i="10"/>
  <c r="D17" i="7" s="1"/>
  <c r="B50" i="11"/>
  <c r="G50" i="11"/>
  <c r="F50" i="11"/>
  <c r="A50" i="11"/>
  <c r="M49" i="11"/>
  <c r="O49" i="11"/>
  <c r="N49" i="11"/>
  <c r="AA52" i="10"/>
  <c r="V52" i="10"/>
  <c r="U52" i="10" s="1"/>
  <c r="S51" i="15" s="1"/>
  <c r="K49" i="11"/>
  <c r="Q52" i="10" l="1"/>
  <c r="L50" i="11"/>
  <c r="C17" i="7"/>
  <c r="C18" i="7"/>
  <c r="D19" i="7"/>
  <c r="G17" i="7"/>
  <c r="I18" i="7"/>
  <c r="J18" i="7"/>
  <c r="L18" i="7"/>
  <c r="G18" i="7"/>
  <c r="J17" i="7"/>
  <c r="D18" i="7"/>
  <c r="C19" i="7"/>
  <c r="G21" i="7"/>
  <c r="D22" i="7"/>
  <c r="G19" i="7"/>
  <c r="I19" i="7"/>
  <c r="I17" i="7"/>
  <c r="D20" i="7"/>
  <c r="L17" i="7"/>
  <c r="I21" i="7"/>
  <c r="C24" i="7"/>
  <c r="C21" i="7"/>
  <c r="D21" i="7"/>
  <c r="G22" i="7"/>
  <c r="C20" i="7"/>
  <c r="C22" i="7"/>
  <c r="L20" i="7"/>
  <c r="G20" i="7"/>
  <c r="I20" i="7"/>
  <c r="J19" i="7"/>
  <c r="J22" i="7"/>
  <c r="J20" i="7"/>
  <c r="I22" i="7"/>
  <c r="C23" i="7"/>
  <c r="I24" i="7"/>
  <c r="G27" i="7"/>
  <c r="J23" i="7"/>
  <c r="L19" i="7"/>
  <c r="L21" i="7"/>
  <c r="G26" i="7"/>
  <c r="D24" i="7"/>
  <c r="J21" i="7"/>
  <c r="G24" i="7"/>
  <c r="J24" i="7"/>
  <c r="I23" i="7"/>
  <c r="L23" i="7"/>
  <c r="G23" i="7"/>
  <c r="I25" i="7"/>
  <c r="L22" i="7"/>
  <c r="C25" i="7"/>
  <c r="D26" i="7"/>
  <c r="L25" i="7"/>
  <c r="D23" i="7"/>
  <c r="J25" i="7"/>
  <c r="L24" i="7"/>
  <c r="C26" i="7"/>
  <c r="G25" i="7"/>
  <c r="D27" i="7"/>
  <c r="I26" i="7"/>
  <c r="C27" i="7"/>
  <c r="L26" i="7"/>
  <c r="D25" i="7"/>
  <c r="J26" i="7"/>
  <c r="I27" i="7"/>
  <c r="I28" i="7"/>
  <c r="C28" i="7"/>
  <c r="K50" i="11"/>
  <c r="Z52" i="10"/>
  <c r="D51" i="7"/>
  <c r="L38" i="7"/>
  <c r="I61" i="7"/>
  <c r="G48" i="7"/>
  <c r="C33" i="7"/>
  <c r="G63" i="7"/>
  <c r="G31" i="7"/>
  <c r="G34" i="7"/>
  <c r="D49" i="7"/>
  <c r="C42" i="7"/>
  <c r="I31" i="7"/>
  <c r="J60" i="7"/>
  <c r="I42" i="7"/>
  <c r="G61" i="7"/>
  <c r="C36" i="7"/>
  <c r="D54" i="7"/>
  <c r="G35" i="7"/>
  <c r="D32" i="7"/>
  <c r="D46" i="7"/>
  <c r="I37" i="7"/>
  <c r="J63" i="7"/>
  <c r="C35" i="7"/>
  <c r="I59" i="7"/>
  <c r="J59" i="7"/>
  <c r="I35" i="7"/>
  <c r="J37" i="7"/>
  <c r="D56" i="7"/>
  <c r="C46" i="7"/>
  <c r="D39" i="7"/>
  <c r="J53" i="7"/>
  <c r="J29" i="7"/>
  <c r="D53" i="7"/>
  <c r="G36" i="7"/>
  <c r="D28" i="7"/>
  <c r="I45" i="7"/>
  <c r="J49" i="7"/>
  <c r="I66" i="7"/>
  <c r="J36" i="7"/>
  <c r="L46" i="7"/>
  <c r="I41" i="7"/>
  <c r="C54" i="7"/>
  <c r="L33" i="7"/>
  <c r="L43" i="7"/>
  <c r="L56" i="7"/>
  <c r="C65" i="7"/>
  <c r="J34" i="7"/>
  <c r="I64" i="7"/>
  <c r="D47" i="7"/>
  <c r="D43" i="7"/>
  <c r="L66" i="7"/>
  <c r="I29" i="7"/>
  <c r="G49" i="7"/>
  <c r="J28" i="7"/>
  <c r="G44" i="7"/>
  <c r="D42" i="7"/>
  <c r="J48" i="7"/>
  <c r="J57" i="7"/>
  <c r="D65" i="7"/>
  <c r="L45" i="7"/>
  <c r="C55" i="7"/>
  <c r="G43" i="7"/>
  <c r="C48" i="7"/>
  <c r="J47" i="7"/>
  <c r="I57" i="7"/>
  <c r="L65" i="7"/>
  <c r="I51" i="7"/>
  <c r="L53" i="7"/>
  <c r="I44" i="7"/>
  <c r="C61" i="7"/>
  <c r="D31" i="7"/>
  <c r="G55" i="7"/>
  <c r="G51" i="7"/>
  <c r="L42" i="7"/>
  <c r="I47" i="7"/>
  <c r="C38" i="7"/>
  <c r="D64" i="7"/>
  <c r="L37" i="7"/>
  <c r="C53" i="7"/>
  <c r="L48" i="7"/>
  <c r="L31" i="7"/>
  <c r="G45" i="7"/>
  <c r="I36" i="7"/>
  <c r="G33" i="7"/>
  <c r="G30" i="7"/>
  <c r="G39" i="7"/>
  <c r="G28" i="7"/>
  <c r="G58" i="7"/>
  <c r="D38" i="7"/>
  <c r="D35" i="7"/>
  <c r="C47" i="7"/>
  <c r="J52" i="7"/>
  <c r="I46" i="7"/>
  <c r="I30" i="7"/>
  <c r="G60" i="7"/>
  <c r="I40" i="7"/>
  <c r="D52" i="7"/>
  <c r="L34" i="7"/>
  <c r="C29" i="7"/>
  <c r="J27" i="7"/>
  <c r="D50" i="7"/>
  <c r="G54" i="7"/>
  <c r="D57" i="7"/>
  <c r="L27" i="7"/>
  <c r="L47" i="7"/>
  <c r="L50" i="7"/>
  <c r="J35" i="7"/>
  <c r="L39" i="7"/>
  <c r="D55" i="7"/>
  <c r="D34" i="7"/>
  <c r="C40" i="7"/>
  <c r="C49" i="7"/>
  <c r="J32" i="7"/>
  <c r="L63" i="7"/>
  <c r="D59" i="7"/>
  <c r="L57" i="7"/>
  <c r="D44" i="7"/>
  <c r="J44" i="7"/>
  <c r="L51" i="7"/>
  <c r="L58" i="7"/>
  <c r="L55" i="7"/>
  <c r="D45" i="7"/>
  <c r="I33" i="7"/>
  <c r="C57" i="7"/>
  <c r="J58" i="7"/>
  <c r="J65" i="7"/>
  <c r="J61" i="7"/>
  <c r="J46" i="7"/>
  <c r="J54" i="7"/>
  <c r="G50" i="7"/>
  <c r="L44" i="7"/>
  <c r="L28" i="7"/>
  <c r="L29" i="7"/>
  <c r="G56" i="7"/>
  <c r="D58" i="7"/>
  <c r="L30" i="7"/>
  <c r="D48" i="7"/>
  <c r="L61" i="7"/>
  <c r="I39" i="7"/>
  <c r="C66" i="7"/>
  <c r="G47" i="7"/>
  <c r="C58" i="7"/>
  <c r="I43" i="7"/>
  <c r="I63" i="7"/>
  <c r="C32" i="7"/>
  <c r="D37" i="7"/>
  <c r="C30" i="7"/>
  <c r="I52" i="7"/>
  <c r="J40" i="7"/>
  <c r="L35" i="7"/>
  <c r="L59" i="7"/>
  <c r="J55" i="7"/>
  <c r="L49" i="7"/>
  <c r="L40" i="7"/>
  <c r="L36" i="7"/>
  <c r="D41" i="7"/>
  <c r="G57" i="7"/>
  <c r="C56" i="7"/>
  <c r="C45" i="7"/>
  <c r="C39" i="7"/>
  <c r="C31" i="7"/>
  <c r="G66" i="7"/>
  <c r="L41" i="7"/>
  <c r="J42" i="7"/>
  <c r="J45" i="7"/>
  <c r="I34" i="7"/>
  <c r="G37" i="7"/>
  <c r="C51" i="7"/>
  <c r="D40" i="7"/>
  <c r="C52" i="7"/>
  <c r="J50" i="7"/>
  <c r="I50" i="7"/>
  <c r="C41" i="7"/>
  <c r="G59" i="7"/>
  <c r="I55" i="7"/>
  <c r="J51" i="7"/>
  <c r="G29" i="7"/>
  <c r="I54" i="7"/>
  <c r="C44" i="7"/>
  <c r="D33" i="7"/>
  <c r="G64" i="7"/>
  <c r="C50" i="7"/>
  <c r="C60" i="7"/>
  <c r="L52" i="7"/>
  <c r="D66" i="7"/>
  <c r="C37" i="7"/>
  <c r="G42" i="7"/>
  <c r="J38" i="7"/>
  <c r="D29" i="7"/>
  <c r="I60" i="7"/>
  <c r="I48" i="7"/>
  <c r="C62" i="7"/>
  <c r="G53" i="7"/>
  <c r="J41" i="7"/>
  <c r="L64" i="7"/>
  <c r="L54" i="7"/>
  <c r="J66" i="7"/>
  <c r="J56" i="7"/>
  <c r="J64" i="7"/>
  <c r="D30" i="7"/>
  <c r="C59" i="7"/>
  <c r="I53" i="7"/>
  <c r="G38" i="7"/>
  <c r="C64" i="7"/>
  <c r="L62" i="7"/>
  <c r="L60" i="7"/>
  <c r="J31" i="7"/>
  <c r="I65" i="7"/>
  <c r="G40" i="7"/>
  <c r="J33" i="7"/>
  <c r="J30" i="7"/>
  <c r="I38" i="7"/>
  <c r="G62" i="7"/>
  <c r="I62" i="7"/>
  <c r="D63" i="7"/>
  <c r="D62" i="7"/>
  <c r="C43" i="7"/>
  <c r="J39" i="7"/>
  <c r="C34" i="7"/>
  <c r="C63" i="7"/>
  <c r="G46" i="7"/>
  <c r="J43" i="7"/>
  <c r="G52" i="7"/>
  <c r="I56" i="7"/>
  <c r="L32" i="7"/>
  <c r="G65" i="7"/>
  <c r="D36" i="7"/>
  <c r="G41" i="7"/>
  <c r="I49" i="7"/>
  <c r="D60" i="7"/>
  <c r="D61" i="7"/>
  <c r="J62" i="7"/>
  <c r="I32" i="7"/>
  <c r="I58" i="7"/>
  <c r="G32" i="7"/>
  <c r="F51" i="11"/>
  <c r="A51" i="11"/>
  <c r="M50" i="11"/>
  <c r="N50" i="11"/>
  <c r="O50" i="11"/>
  <c r="B51" i="11" l="1"/>
  <c r="G51" i="11"/>
  <c r="L51" i="11" s="1"/>
  <c r="K51" i="11" l="1"/>
  <c r="O51" i="11"/>
  <c r="M51" i="11"/>
  <c r="N51" i="11"/>
  <c r="G30" i="13"/>
  <c r="F29" i="13"/>
  <c r="I26" i="13"/>
  <c r="F26" i="13"/>
  <c r="Y38" i="14" s="1"/>
  <c r="N38" i="14" s="1"/>
  <c r="L32" i="13"/>
  <c r="K32" i="13"/>
  <c r="Z36" i="14" s="1"/>
  <c r="P36" i="14" s="1"/>
  <c r="I34" i="13"/>
  <c r="G26" i="13"/>
  <c r="N27" i="13"/>
  <c r="L28" i="13"/>
  <c r="O32" i="13"/>
  <c r="I29" i="13"/>
  <c r="N25" i="13"/>
  <c r="N30" i="13"/>
  <c r="H32" i="13"/>
  <c r="G28" i="13"/>
  <c r="H31" i="13"/>
  <c r="K33" i="13"/>
  <c r="E25" i="13"/>
  <c r="H27" i="13"/>
  <c r="M33" i="13"/>
  <c r="E27" i="13"/>
  <c r="M34" i="13"/>
  <c r="F25" i="13"/>
  <c r="Y37" i="14" s="1"/>
  <c r="N37" i="14" s="1"/>
  <c r="M26" i="13"/>
  <c r="H25" i="13"/>
  <c r="O25" i="13"/>
  <c r="I32" i="13"/>
  <c r="O33" i="13"/>
  <c r="K31" i="13"/>
  <c r="F30" i="13"/>
  <c r="O26" i="13"/>
  <c r="I25" i="13"/>
  <c r="I28" i="13"/>
  <c r="L27" i="13"/>
  <c r="L33" i="13"/>
  <c r="G33" i="13"/>
  <c r="I33" i="13"/>
  <c r="G29" i="13"/>
  <c r="L31" i="13"/>
  <c r="E26" i="13"/>
  <c r="F33" i="13"/>
  <c r="K30" i="13"/>
  <c r="F28" i="13"/>
  <c r="G25" i="13"/>
  <c r="M28" i="13"/>
  <c r="H26" i="13"/>
  <c r="H29" i="13"/>
  <c r="O28" i="13"/>
  <c r="K29" i="13"/>
  <c r="L25" i="13"/>
  <c r="G32" i="13"/>
  <c r="M31" i="13"/>
  <c r="K25" i="13"/>
  <c r="F32" i="13"/>
  <c r="K34" i="13"/>
  <c r="K28" i="13"/>
  <c r="F27" i="13"/>
  <c r="H34" i="13"/>
  <c r="N32" i="13"/>
  <c r="K27" i="13"/>
  <c r="M29" i="13"/>
  <c r="E33" i="13"/>
  <c r="N26" i="13"/>
  <c r="O29" i="13"/>
  <c r="M27" i="13"/>
  <c r="L29" i="13"/>
  <c r="Z37" i="14" s="1"/>
  <c r="P37" i="14" s="1"/>
  <c r="N33" i="13"/>
  <c r="O34" i="13"/>
  <c r="I27" i="13"/>
  <c r="M32" i="13"/>
  <c r="L34" i="13"/>
  <c r="G27" i="13"/>
  <c r="G31" i="13"/>
  <c r="E32" i="13"/>
  <c r="L30" i="13"/>
  <c r="Z38" i="14" s="1"/>
  <c r="P38" i="14" s="1"/>
  <c r="O31" i="13"/>
  <c r="M25" i="13"/>
  <c r="E31" i="13"/>
  <c r="E34" i="13"/>
  <c r="N28" i="13"/>
  <c r="N34" i="13"/>
  <c r="I31" i="13"/>
  <c r="F34" i="13"/>
  <c r="H33" i="13"/>
  <c r="E30" i="13"/>
  <c r="H30" i="13"/>
  <c r="L26" i="13"/>
  <c r="E29" i="13"/>
  <c r="O30" i="13"/>
  <c r="N29" i="13"/>
  <c r="G34" i="13"/>
  <c r="F31" i="13"/>
  <c r="M30" i="13"/>
  <c r="O27" i="13"/>
  <c r="E28" i="13"/>
  <c r="Y36" i="14" s="1"/>
  <c r="N36" i="14" s="1"/>
  <c r="N31" i="13"/>
  <c r="H28" i="13"/>
  <c r="K26" i="13"/>
  <c r="I30" i="13"/>
  <c r="Y39" i="14" l="1"/>
  <c r="N39" i="14" s="1"/>
  <c r="Z40" i="14"/>
  <c r="P40" i="14" s="1"/>
  <c r="Y40" i="14"/>
  <c r="N40" i="14" s="1"/>
  <c r="Z41" i="14"/>
  <c r="P41" i="14" s="1"/>
  <c r="Y41" i="14"/>
  <c r="N41" i="14" s="1"/>
  <c r="Z39" i="14"/>
  <c r="P39" i="14" s="1"/>
  <c r="J26" i="13"/>
  <c r="J27" i="13"/>
  <c r="G24" i="13"/>
  <c r="C12" i="13" s="1"/>
  <c r="F12" i="13" s="1"/>
  <c r="N24" i="13"/>
  <c r="C15" i="13" s="1"/>
  <c r="F15" i="13" s="1"/>
  <c r="L24" i="13"/>
  <c r="C11" i="13" s="1"/>
  <c r="F11" i="13" s="1"/>
  <c r="O24" i="13"/>
  <c r="C17" i="13" s="1"/>
  <c r="F17" i="13" s="1"/>
  <c r="D25" i="13"/>
  <c r="E24" i="13"/>
  <c r="C8" i="13" s="1"/>
  <c r="F8" i="13" s="1"/>
  <c r="J29" i="13"/>
  <c r="H24" i="13"/>
  <c r="C14" i="13" s="1"/>
  <c r="F14" i="13" s="1"/>
  <c r="J33" i="13"/>
  <c r="D32" i="13"/>
  <c r="J30" i="13"/>
  <c r="I24" i="13"/>
  <c r="C16" i="13" s="1"/>
  <c r="F16" i="13" s="1"/>
  <c r="D34" i="13"/>
  <c r="J34" i="13"/>
  <c r="F24" i="13"/>
  <c r="C10" i="13" s="1"/>
  <c r="F10" i="13" s="1"/>
  <c r="D31" i="13"/>
  <c r="D33" i="13"/>
  <c r="C33" i="13" s="1"/>
  <c r="D29" i="13"/>
  <c r="J28" i="13"/>
  <c r="D26" i="13"/>
  <c r="D28" i="13"/>
  <c r="D30" i="13"/>
  <c r="M24" i="13"/>
  <c r="C13" i="13" s="1"/>
  <c r="F13" i="13" s="1"/>
  <c r="K24" i="13"/>
  <c r="C9" i="13" s="1"/>
  <c r="F9" i="13" s="1"/>
  <c r="J25" i="13"/>
  <c r="J31" i="13"/>
  <c r="D27" i="13"/>
  <c r="J32" i="13"/>
  <c r="T25" i="13"/>
  <c r="T30" i="13"/>
  <c r="T28" i="13"/>
  <c r="Y31" i="13"/>
  <c r="Y33" i="13"/>
  <c r="T27" i="13"/>
  <c r="T29" i="13"/>
  <c r="T26" i="13"/>
  <c r="T31" i="13"/>
  <c r="Y28" i="13"/>
  <c r="Y32" i="13"/>
  <c r="T33" i="13"/>
  <c r="Y26" i="13"/>
  <c r="Y25" i="13"/>
  <c r="Y27" i="13"/>
  <c r="Y30" i="13"/>
  <c r="T34" i="13"/>
  <c r="Y29" i="13"/>
  <c r="Y34" i="13"/>
  <c r="T32" i="13"/>
  <c r="Z42" i="14" l="1"/>
  <c r="P42" i="14" s="1"/>
  <c r="Y42" i="14"/>
  <c r="N42" i="14" s="1"/>
  <c r="C27" i="13"/>
  <c r="C26" i="13"/>
  <c r="C30" i="13"/>
  <c r="C29" i="13"/>
  <c r="C32" i="13"/>
  <c r="C28" i="13"/>
  <c r="Y24" i="13"/>
  <c r="S9" i="13" s="1"/>
  <c r="C31" i="13"/>
  <c r="T24" i="13"/>
  <c r="S8" i="13" s="1"/>
  <c r="C34" i="13"/>
  <c r="C25" i="13"/>
  <c r="D24" i="13"/>
  <c r="D18" i="13"/>
  <c r="D4" i="13" s="1"/>
  <c r="J24" i="13"/>
  <c r="C24" i="13" l="1"/>
</calcChain>
</file>

<file path=xl/comments1.xml><?xml version="1.0" encoding="utf-8"?>
<comments xmlns="http://schemas.openxmlformats.org/spreadsheetml/2006/main">
  <authors>
    <author>setup</author>
  </authors>
  <commentList>
    <comment ref="B3" authorId="0" shapeId="0">
      <text>
        <r>
          <rPr>
            <sz val="9"/>
            <color indexed="81"/>
            <rFont val="ＭＳ Ｐゴシック"/>
            <family val="3"/>
            <charset val="128"/>
          </rPr>
          <t>数字の前に半角のアルファベットを入力する
ことができます。</t>
        </r>
      </text>
    </comment>
    <comment ref="C3" authorId="0" shapeId="0">
      <text>
        <r>
          <rPr>
            <sz val="9"/>
            <color indexed="81"/>
            <rFont val="ＭＳ Ｐゴシック"/>
            <family val="3"/>
            <charset val="128"/>
          </rPr>
          <t>競技会にエンｔリーしない選手は
姓名セルを空欄にして下さい。</t>
        </r>
      </text>
    </comment>
    <comment ref="G3" authorId="0" shapeId="0">
      <text>
        <r>
          <rPr>
            <sz val="9"/>
            <color indexed="81"/>
            <rFont val="ＭＳ Ｐゴシック"/>
            <family val="3"/>
            <charset val="128"/>
          </rPr>
          <t xml:space="preserve">未入力の場合、「一般」で集計されます。
</t>
        </r>
      </text>
    </comment>
    <comment ref="H3" authorId="0" shapeId="0">
      <text>
        <r>
          <rPr>
            <sz val="9"/>
            <color indexed="81"/>
            <rFont val="ＭＳ Ｐゴシック"/>
            <family val="3"/>
            <charset val="128"/>
          </rPr>
          <t>性別を入力しないと
競技が選択できません。</t>
        </r>
      </text>
    </comment>
    <comment ref="J3" authorId="0" shapeId="0">
      <text>
        <r>
          <rPr>
            <sz val="9"/>
            <color indexed="81"/>
            <rFont val="ＭＳ Ｐゴシック"/>
            <family val="3"/>
            <charset val="128"/>
          </rPr>
          <t>西暦(４桁)で入力して下さい。</t>
        </r>
      </text>
    </comment>
  </commentList>
</comments>
</file>

<file path=xl/comments2.xml><?xml version="1.0" encoding="utf-8"?>
<comments xmlns="http://schemas.openxmlformats.org/spreadsheetml/2006/main">
  <authors>
    <author>JMⅦ</author>
    <author>JMⅤ</author>
  </authors>
  <commentList>
    <comment ref="B2" authorId="0" shapeId="0">
      <text>
        <r>
          <rPr>
            <b/>
            <sz val="11"/>
            <color indexed="10"/>
            <rFont val="ＭＳ Ｐゴシック"/>
            <family val="3"/>
            <charset val="128"/>
          </rPr>
          <t>「大会申込一覧表」は
印刷して、
受付時に提出です。</t>
        </r>
        <r>
          <rPr>
            <b/>
            <sz val="11"/>
            <color indexed="81"/>
            <rFont val="ＭＳ Ｐゴシック"/>
            <family val="3"/>
            <charset val="128"/>
          </rPr>
          <t xml:space="preserve">
</t>
        </r>
        <r>
          <rPr>
            <sz val="9"/>
            <color indexed="81"/>
            <rFont val="ＭＳ Ｐゴシック"/>
            <family val="3"/>
            <charset val="128"/>
          </rPr>
          <t xml:space="preserve">
</t>
        </r>
      </text>
    </comment>
    <comment ref="L5" authorId="1" shapeId="0">
      <text>
        <r>
          <rPr>
            <b/>
            <sz val="11"/>
            <color indexed="39"/>
            <rFont val="ＭＳ Ｐ明朝"/>
            <family val="1"/>
            <charset val="128"/>
          </rPr>
          <t>プルダウンリストから
都道府県名を選択</t>
        </r>
      </text>
    </comment>
    <comment ref="P6" authorId="1" shapeId="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 ref="Q10" authorId="0" shapeId="0">
      <text>
        <r>
          <rPr>
            <b/>
            <sz val="11"/>
            <color indexed="10"/>
            <rFont val="ＭＳ Ｐゴシック"/>
            <family val="3"/>
            <charset val="128"/>
          </rPr>
          <t xml:space="preserve">プログラムの配布は
ありません。
一部５００円です。
受付時に代金引換
になります。
</t>
        </r>
      </text>
    </comment>
  </commentList>
</comments>
</file>

<file path=xl/sharedStrings.xml><?xml version="1.0" encoding="utf-8"?>
<sst xmlns="http://schemas.openxmlformats.org/spreadsheetml/2006/main" count="634" uniqueCount="518">
  <si>
    <t>学年</t>
  </si>
  <si>
    <t>ﾌﾘｶﾞﾅ</t>
    <phoneticPr fontId="6"/>
  </si>
  <si>
    <t>性別</t>
    <rPh sb="0" eb="2">
      <t>セイベツ</t>
    </rPh>
    <phoneticPr fontId="6"/>
  </si>
  <si>
    <t>OP</t>
    <phoneticPr fontId="6"/>
  </si>
  <si>
    <t>競技コード</t>
    <rPh sb="0" eb="2">
      <t>キョウギ</t>
    </rPh>
    <phoneticPr fontId="5"/>
  </si>
  <si>
    <t>競技名</t>
    <rPh sb="0" eb="2">
      <t>キョウギ</t>
    </rPh>
    <rPh sb="2" eb="3">
      <t>メイ</t>
    </rPh>
    <phoneticPr fontId="5"/>
  </si>
  <si>
    <t>生年</t>
    <rPh sb="0" eb="2">
      <t>セイネン</t>
    </rPh>
    <phoneticPr fontId="6"/>
  </si>
  <si>
    <t>月日</t>
    <rPh sb="0" eb="2">
      <t>ガッピ</t>
    </rPh>
    <phoneticPr fontId="6"/>
  </si>
  <si>
    <t>姓</t>
    <rPh sb="0" eb="1">
      <t>セイ</t>
    </rPh>
    <phoneticPr fontId="6"/>
  </si>
  <si>
    <t>名</t>
    <rPh sb="0" eb="1">
      <t>メイ</t>
    </rPh>
    <phoneticPr fontId="6"/>
  </si>
  <si>
    <t>競技者氏名</t>
    <rPh sb="0" eb="3">
      <t>キョウギシャ</t>
    </rPh>
    <rPh sb="3" eb="5">
      <t>シメイ</t>
    </rPh>
    <phoneticPr fontId="6"/>
  </si>
  <si>
    <t>ｾｲ</t>
    <phoneticPr fontId="6"/>
  </si>
  <si>
    <t>ﾒｲ</t>
    <phoneticPr fontId="6"/>
  </si>
  <si>
    <t/>
  </si>
  <si>
    <t>番号</t>
    <phoneticPr fontId="6"/>
  </si>
  <si>
    <t>ﾅﾝﾊﾞｰ</t>
    <phoneticPr fontId="6"/>
  </si>
  <si>
    <t>競技名（男子）</t>
    <rPh sb="0" eb="3">
      <t>キョウギメイ</t>
    </rPh>
    <rPh sb="4" eb="6">
      <t>ダンシ</t>
    </rPh>
    <phoneticPr fontId="6"/>
  </si>
  <si>
    <t>競技名（女子）</t>
    <rPh sb="0" eb="3">
      <t>キョウギメイ</t>
    </rPh>
    <rPh sb="4" eb="6">
      <t>ジョシ</t>
    </rPh>
    <phoneticPr fontId="6"/>
  </si>
  <si>
    <t>男</t>
  </si>
  <si>
    <t>高校</t>
    <rPh sb="0" eb="2">
      <t>コウコウ</t>
    </rPh>
    <phoneticPr fontId="6"/>
  </si>
  <si>
    <t>所属地</t>
    <rPh sb="0" eb="2">
      <t>ショゾク</t>
    </rPh>
    <rPh sb="2" eb="3">
      <t>チ</t>
    </rPh>
    <phoneticPr fontId="6"/>
  </si>
  <si>
    <t>青　森</t>
  </si>
  <si>
    <t>山　形</t>
  </si>
  <si>
    <t>コード</t>
    <phoneticPr fontId="6"/>
  </si>
  <si>
    <t>種別</t>
    <rPh sb="0" eb="2">
      <t>シュベツ</t>
    </rPh>
    <phoneticPr fontId="6"/>
  </si>
  <si>
    <t>一般</t>
    <rPh sb="0" eb="2">
      <t>イッパン</t>
    </rPh>
    <phoneticPr fontId="6"/>
  </si>
  <si>
    <t>入力シート</t>
    <rPh sb="0" eb="2">
      <t>ニュウリョク</t>
    </rPh>
    <phoneticPr fontId="6"/>
  </si>
  <si>
    <t>女</t>
  </si>
  <si>
    <t>所属正式名</t>
    <rPh sb="0" eb="2">
      <t>ショゾク</t>
    </rPh>
    <rPh sb="2" eb="4">
      <t>セイシキ</t>
    </rPh>
    <rPh sb="4" eb="5">
      <t>メイ</t>
    </rPh>
    <phoneticPr fontId="5"/>
  </si>
  <si>
    <t>JAAF ID</t>
    <phoneticPr fontId="6"/>
  </si>
  <si>
    <t>ｺﾊﾞﾔｼ</t>
    <phoneticPr fontId="6"/>
  </si>
  <si>
    <t>ﾀﾛｳ</t>
    <phoneticPr fontId="6"/>
  </si>
  <si>
    <t>0821</t>
    <phoneticPr fontId="6"/>
  </si>
  <si>
    <t>ｻﾄｳ</t>
    <phoneticPr fontId="6"/>
  </si>
  <si>
    <t>ﾊﾅｺ</t>
    <phoneticPr fontId="6"/>
  </si>
  <si>
    <t>1103</t>
    <phoneticPr fontId="6"/>
  </si>
  <si>
    <t>高校対抗陸上</t>
    <rPh sb="0" eb="2">
      <t>コウコウ</t>
    </rPh>
    <rPh sb="2" eb="4">
      <t>タイコウ</t>
    </rPh>
    <rPh sb="4" eb="6">
      <t>リクジョウ</t>
    </rPh>
    <phoneticPr fontId="6"/>
  </si>
  <si>
    <t>県大学陸上</t>
    <rPh sb="0" eb="1">
      <t>ケン</t>
    </rPh>
    <rPh sb="1" eb="3">
      <t>ダイガク</t>
    </rPh>
    <rPh sb="3" eb="5">
      <t>リクジョウ</t>
    </rPh>
    <phoneticPr fontId="6"/>
  </si>
  <si>
    <t>番号</t>
    <phoneticPr fontId="5"/>
  </si>
  <si>
    <t>ﾅﾝﾊﾞｰ</t>
    <phoneticPr fontId="5"/>
  </si>
  <si>
    <t>競技者氏名</t>
    <rPh sb="0" eb="3">
      <t>キョウギシャ</t>
    </rPh>
    <rPh sb="3" eb="5">
      <t>シメイ</t>
    </rPh>
    <phoneticPr fontId="5"/>
  </si>
  <si>
    <t>競技者正式名</t>
    <rPh sb="0" eb="3">
      <t>キョウギシャ</t>
    </rPh>
    <rPh sb="3" eb="5">
      <t>セイシキ</t>
    </rPh>
    <phoneticPr fontId="5"/>
  </si>
  <si>
    <t>競技者名略</t>
    <rPh sb="0" eb="3">
      <t>キョウギシャ</t>
    </rPh>
    <rPh sb="3" eb="4">
      <t>メイ</t>
    </rPh>
    <rPh sb="4" eb="5">
      <t>リャク</t>
    </rPh>
    <phoneticPr fontId="5"/>
  </si>
  <si>
    <t>ﾌﾘｶﾞﾅ</t>
    <phoneticPr fontId="5"/>
  </si>
  <si>
    <t>性別</t>
    <rPh sb="0" eb="2">
      <t>セイベツ</t>
    </rPh>
    <phoneticPr fontId="5"/>
  </si>
  <si>
    <t>生年</t>
    <rPh sb="0" eb="2">
      <t>セイネン</t>
    </rPh>
    <phoneticPr fontId="5"/>
  </si>
  <si>
    <t>月日</t>
    <rPh sb="0" eb="2">
      <t>ガッピ</t>
    </rPh>
    <phoneticPr fontId="5"/>
  </si>
  <si>
    <t>陸連コード</t>
    <rPh sb="0" eb="2">
      <t>リクレン</t>
    </rPh>
    <phoneticPr fontId="5"/>
  </si>
  <si>
    <t>所属コード</t>
    <rPh sb="0" eb="2">
      <t>ショゾク</t>
    </rPh>
    <phoneticPr fontId="5"/>
  </si>
  <si>
    <t>所属名</t>
    <rPh sb="0" eb="2">
      <t>ショゾク</t>
    </rPh>
    <rPh sb="2" eb="3">
      <t>メイ</t>
    </rPh>
    <phoneticPr fontId="5"/>
  </si>
  <si>
    <t>個人所属地</t>
    <rPh sb="0" eb="2">
      <t>コジン</t>
    </rPh>
    <rPh sb="2" eb="4">
      <t>ショゾク</t>
    </rPh>
    <rPh sb="4" eb="5">
      <t>チ</t>
    </rPh>
    <phoneticPr fontId="5"/>
  </si>
  <si>
    <t>種目コード１</t>
    <rPh sb="0" eb="2">
      <t>シュモク</t>
    </rPh>
    <phoneticPr fontId="5"/>
  </si>
  <si>
    <t>種目１</t>
    <rPh sb="0" eb="2">
      <t>シュモク</t>
    </rPh>
    <phoneticPr fontId="5"/>
  </si>
  <si>
    <t>記　録</t>
    <phoneticPr fontId="5"/>
  </si>
  <si>
    <t>OP</t>
    <phoneticPr fontId="5"/>
  </si>
  <si>
    <t>種目コード２</t>
    <rPh sb="0" eb="2">
      <t>シュモク</t>
    </rPh>
    <phoneticPr fontId="5"/>
  </si>
  <si>
    <t>種目２</t>
    <rPh sb="0" eb="2">
      <t>シュモク</t>
    </rPh>
    <phoneticPr fontId="5"/>
  </si>
  <si>
    <t>ﾁｰﾑ</t>
    <phoneticPr fontId="5"/>
  </si>
  <si>
    <t>○</t>
    <phoneticPr fontId="6"/>
  </si>
  <si>
    <t>種目区分</t>
    <rPh sb="0" eb="2">
      <t>シュモク</t>
    </rPh>
    <rPh sb="2" eb="4">
      <t>クブン</t>
    </rPh>
    <phoneticPr fontId="6"/>
  </si>
  <si>
    <t>種目区分</t>
    <rPh sb="0" eb="2">
      <t>シュモク</t>
    </rPh>
    <rPh sb="2" eb="4">
      <t>クブン</t>
    </rPh>
    <phoneticPr fontId="5"/>
  </si>
  <si>
    <t>記入例</t>
    <rPh sb="0" eb="2">
      <t>キニュウ</t>
    </rPh>
    <rPh sb="2" eb="3">
      <t>レイ</t>
    </rPh>
    <phoneticPr fontId="6"/>
  </si>
  <si>
    <t xml:space="preserve"> 大　会　申　込　一　覧　表 </t>
    <rPh sb="1" eb="2">
      <t>ダイ</t>
    </rPh>
    <rPh sb="3" eb="4">
      <t>カイ</t>
    </rPh>
    <rPh sb="5" eb="6">
      <t>サル</t>
    </rPh>
    <rPh sb="7" eb="8">
      <t>コミ</t>
    </rPh>
    <rPh sb="9" eb="10">
      <t>イッ</t>
    </rPh>
    <rPh sb="11" eb="12">
      <t>ラン</t>
    </rPh>
    <rPh sb="13" eb="14">
      <t>ヒョウ</t>
    </rPh>
    <phoneticPr fontId="2"/>
  </si>
  <si>
    <t>登録地区</t>
    <rPh sb="0" eb="2">
      <t>トウロク</t>
    </rPh>
    <rPh sb="2" eb="4">
      <t>チク</t>
    </rPh>
    <phoneticPr fontId="6"/>
  </si>
  <si>
    <t>姓</t>
    <rPh sb="0" eb="1">
      <t>セイ</t>
    </rPh>
    <phoneticPr fontId="5"/>
  </si>
  <si>
    <t>名</t>
    <rPh sb="0" eb="1">
      <t>メイ</t>
    </rPh>
    <phoneticPr fontId="5"/>
  </si>
  <si>
    <t>ｾｲ</t>
    <phoneticPr fontId="5"/>
  </si>
  <si>
    <t>ﾒｲ</t>
    <phoneticPr fontId="5"/>
  </si>
  <si>
    <t>2</t>
    <phoneticPr fontId="6"/>
  </si>
  <si>
    <t>所属カナ</t>
    <rPh sb="0" eb="2">
      <t>ショゾク</t>
    </rPh>
    <phoneticPr fontId="5"/>
  </si>
  <si>
    <t>中学</t>
    <rPh sb="0" eb="2">
      <t>チュウガク</t>
    </rPh>
    <phoneticPr fontId="5"/>
  </si>
  <si>
    <t>高校</t>
    <rPh sb="0" eb="2">
      <t>コウコウ</t>
    </rPh>
    <phoneticPr fontId="5"/>
  </si>
  <si>
    <t>一般</t>
    <rPh sb="0" eb="2">
      <t>イッパン</t>
    </rPh>
    <phoneticPr fontId="5"/>
  </si>
  <si>
    <t>参加競技</t>
    <rPh sb="0" eb="4">
      <t>サンカキョウギ</t>
    </rPh>
    <phoneticPr fontId="16"/>
  </si>
  <si>
    <t>個人種目</t>
    <rPh sb="0" eb="4">
      <t>コジンシュモク</t>
    </rPh>
    <phoneticPr fontId="5"/>
  </si>
  <si>
    <t>リレー種目</t>
    <rPh sb="3" eb="5">
      <t>シュモク</t>
    </rPh>
    <phoneticPr fontId="5"/>
  </si>
  <si>
    <t>リレーチーム判定</t>
    <rPh sb="6" eb="8">
      <t>ハンテイ</t>
    </rPh>
    <phoneticPr fontId="16"/>
  </si>
  <si>
    <t xml:space="preserve">                                                                                                                                                </t>
    <phoneticPr fontId="11"/>
  </si>
  <si>
    <t>競 技 者 氏 名</t>
    <rPh sb="0" eb="1">
      <t>セリ</t>
    </rPh>
    <rPh sb="2" eb="3">
      <t>ワザ</t>
    </rPh>
    <rPh sb="4" eb="5">
      <t>モノ</t>
    </rPh>
    <rPh sb="6" eb="7">
      <t>シ</t>
    </rPh>
    <rPh sb="8" eb="9">
      <t>メイ</t>
    </rPh>
    <phoneticPr fontId="6"/>
  </si>
  <si>
    <t>性 別</t>
    <phoneticPr fontId="6"/>
  </si>
  <si>
    <t>種 別</t>
    <rPh sb="0" eb="1">
      <t>タネ</t>
    </rPh>
    <rPh sb="2" eb="3">
      <t>ベツ</t>
    </rPh>
    <phoneticPr fontId="11"/>
  </si>
  <si>
    <t>学 年</t>
    <phoneticPr fontId="11"/>
  </si>
  <si>
    <t>種 目 １</t>
    <rPh sb="0" eb="1">
      <t>タネ</t>
    </rPh>
    <rPh sb="2" eb="3">
      <t>モク</t>
    </rPh>
    <phoneticPr fontId="6"/>
  </si>
  <si>
    <t>種 目 ２</t>
    <rPh sb="0" eb="1">
      <t>タネ</t>
    </rPh>
    <rPh sb="2" eb="3">
      <t>モク</t>
    </rPh>
    <phoneticPr fontId="6"/>
  </si>
  <si>
    <t>種 目 ３</t>
    <rPh sb="0" eb="1">
      <t>タネ</t>
    </rPh>
    <rPh sb="2" eb="3">
      <t>メ</t>
    </rPh>
    <phoneticPr fontId="6"/>
  </si>
  <si>
    <t>種 目 ４</t>
    <rPh sb="0" eb="1">
      <t>タネ</t>
    </rPh>
    <rPh sb="2" eb="3">
      <t>モク</t>
    </rPh>
    <phoneticPr fontId="6"/>
  </si>
  <si>
    <t>種 目 ５</t>
    <rPh sb="0" eb="1">
      <t>タネ</t>
    </rPh>
    <rPh sb="2" eb="3">
      <t>モク</t>
    </rPh>
    <phoneticPr fontId="6"/>
  </si>
  <si>
    <t>団 体 ・ チーム名</t>
    <rPh sb="0" eb="1">
      <t>ダン</t>
    </rPh>
    <rPh sb="2" eb="3">
      <t>タイ</t>
    </rPh>
    <rPh sb="9" eb="10">
      <t>メイ</t>
    </rPh>
    <phoneticPr fontId="9"/>
  </si>
  <si>
    <t>小学</t>
    <rPh sb="0" eb="2">
      <t>ショウガク</t>
    </rPh>
    <phoneticPr fontId="5"/>
  </si>
  <si>
    <t>計</t>
    <rPh sb="0" eb="1">
      <t>ケイ</t>
    </rPh>
    <phoneticPr fontId="5"/>
  </si>
  <si>
    <t>ﾁｰﾑ数</t>
    <rPh sb="3" eb="4">
      <t>スウ</t>
    </rPh>
    <phoneticPr fontId="16"/>
  </si>
  <si>
    <t>競技No</t>
  </si>
  <si>
    <t>競技No</t>
    <rPh sb="0" eb="2">
      <t>キョウギ</t>
    </rPh>
    <phoneticPr fontId="16"/>
  </si>
  <si>
    <t>中学男子</t>
    <rPh sb="0" eb="2">
      <t>チュウガク</t>
    </rPh>
    <rPh sb="2" eb="4">
      <t>ダンシ</t>
    </rPh>
    <phoneticPr fontId="5"/>
  </si>
  <si>
    <t>中学女子</t>
    <rPh sb="0" eb="2">
      <t>チュウガク</t>
    </rPh>
    <rPh sb="2" eb="4">
      <t>ジョシ</t>
    </rPh>
    <phoneticPr fontId="5"/>
  </si>
  <si>
    <t>高校男子</t>
    <rPh sb="0" eb="2">
      <t>コウコウ</t>
    </rPh>
    <rPh sb="2" eb="4">
      <t>ダンシ</t>
    </rPh>
    <phoneticPr fontId="5"/>
  </si>
  <si>
    <t>高校女子</t>
    <rPh sb="0" eb="2">
      <t>コウコウ</t>
    </rPh>
    <rPh sb="2" eb="4">
      <t>ジョシ</t>
    </rPh>
    <phoneticPr fontId="5"/>
  </si>
  <si>
    <t>大学男子</t>
    <rPh sb="0" eb="2">
      <t>ダイガク</t>
    </rPh>
    <rPh sb="2" eb="4">
      <t>ダンシ</t>
    </rPh>
    <phoneticPr fontId="5"/>
  </si>
  <si>
    <t>大学女子</t>
    <rPh sb="0" eb="2">
      <t>ダイガク</t>
    </rPh>
    <rPh sb="2" eb="4">
      <t>ジョシ</t>
    </rPh>
    <phoneticPr fontId="5"/>
  </si>
  <si>
    <t>一般男子</t>
    <rPh sb="0" eb="2">
      <t>イッパン</t>
    </rPh>
    <rPh sb="2" eb="4">
      <t>ダンシ</t>
    </rPh>
    <phoneticPr fontId="5"/>
  </si>
  <si>
    <t>一般女子</t>
    <rPh sb="0" eb="2">
      <t>イッパン</t>
    </rPh>
    <rPh sb="2" eb="4">
      <t>ジョシ</t>
    </rPh>
    <phoneticPr fontId="5"/>
  </si>
  <si>
    <t>小学男子</t>
    <rPh sb="0" eb="2">
      <t>ショウガク</t>
    </rPh>
    <rPh sb="2" eb="4">
      <t>ダンシ</t>
    </rPh>
    <phoneticPr fontId="5"/>
  </si>
  <si>
    <t>小学女子</t>
    <rPh sb="2" eb="4">
      <t>ジョシ</t>
    </rPh>
    <phoneticPr fontId="5"/>
  </si>
  <si>
    <t>参加費 小計</t>
    <rPh sb="0" eb="3">
      <t>サンカヒ</t>
    </rPh>
    <rPh sb="4" eb="6">
      <t>ショウケイ</t>
    </rPh>
    <phoneticPr fontId="5"/>
  </si>
  <si>
    <t>個人種目　TOTAL</t>
    <rPh sb="0" eb="4">
      <t>コジンシュモク</t>
    </rPh>
    <phoneticPr fontId="16"/>
  </si>
  <si>
    <t>大学</t>
    <rPh sb="0" eb="2">
      <t>ダイガク</t>
    </rPh>
    <phoneticPr fontId="5"/>
  </si>
  <si>
    <t>リレー男子</t>
    <rPh sb="3" eb="5">
      <t>ダンシ</t>
    </rPh>
    <phoneticPr fontId="5"/>
  </si>
  <si>
    <t>リレー女子</t>
    <rPh sb="3" eb="5">
      <t>ジョシ</t>
    </rPh>
    <phoneticPr fontId="5"/>
  </si>
  <si>
    <t>リレー種目　男子TOTAL</t>
    <rPh sb="3" eb="5">
      <t>シュモク</t>
    </rPh>
    <rPh sb="6" eb="8">
      <t>ダンシ</t>
    </rPh>
    <phoneticPr fontId="16"/>
  </si>
  <si>
    <t>リレー種目　女子TOTAL</t>
    <rPh sb="6" eb="8">
      <t>ジョシ</t>
    </rPh>
    <phoneticPr fontId="16"/>
  </si>
  <si>
    <t>単 価</t>
    <rPh sb="0" eb="1">
      <t>タン</t>
    </rPh>
    <rPh sb="2" eb="3">
      <t>アタイ</t>
    </rPh>
    <phoneticPr fontId="5"/>
  </si>
  <si>
    <t>種 別</t>
    <rPh sb="0" eb="1">
      <t>タネ</t>
    </rPh>
    <rPh sb="2" eb="3">
      <t>ベツ</t>
    </rPh>
    <phoneticPr fontId="5"/>
  </si>
  <si>
    <t>競 技 名</t>
    <rPh sb="0" eb="1">
      <t>セリ</t>
    </rPh>
    <rPh sb="2" eb="3">
      <t>ワザ</t>
    </rPh>
    <rPh sb="4" eb="5">
      <t>メイ</t>
    </rPh>
    <phoneticPr fontId="16"/>
  </si>
  <si>
    <t>男 子</t>
    <rPh sb="0" eb="1">
      <t>オトコ</t>
    </rPh>
    <rPh sb="2" eb="3">
      <t>コ</t>
    </rPh>
    <phoneticPr fontId="5"/>
  </si>
  <si>
    <t>女 子</t>
    <rPh sb="0" eb="1">
      <t>オンナ</t>
    </rPh>
    <rPh sb="2" eb="3">
      <t>コ</t>
    </rPh>
    <phoneticPr fontId="5"/>
  </si>
  <si>
    <t>参 加
人 数</t>
    <rPh sb="0" eb="1">
      <t>サン</t>
    </rPh>
    <rPh sb="2" eb="3">
      <t>カ</t>
    </rPh>
    <rPh sb="4" eb="5">
      <t>ニン</t>
    </rPh>
    <rPh sb="6" eb="7">
      <t>スウ</t>
    </rPh>
    <phoneticPr fontId="16"/>
  </si>
  <si>
    <t>■登録種目の集計</t>
    <rPh sb="1" eb="3">
      <t>トウロク</t>
    </rPh>
    <rPh sb="3" eb="5">
      <t>シュモク</t>
    </rPh>
    <rPh sb="6" eb="8">
      <t>シュウケイ</t>
    </rPh>
    <phoneticPr fontId="16"/>
  </si>
  <si>
    <t>【登録種目 内訳】</t>
    <rPh sb="1" eb="3">
      <t>トウロク</t>
    </rPh>
    <rPh sb="3" eb="5">
      <t>シュモク</t>
    </rPh>
    <rPh sb="6" eb="8">
      <t>ウチワケ</t>
    </rPh>
    <phoneticPr fontId="16"/>
  </si>
  <si>
    <t>競技会名</t>
  </si>
  <si>
    <t>種目数</t>
    <rPh sb="0" eb="3">
      <t>シュモクスウ</t>
    </rPh>
    <phoneticPr fontId="5"/>
  </si>
  <si>
    <t>競技
No</t>
    <rPh sb="0" eb="2">
      <t>キョウギ</t>
    </rPh>
    <phoneticPr fontId="5"/>
  </si>
  <si>
    <r>
      <t>　「入力シート」で設定されている登録状況を確認することができます。</t>
    </r>
    <r>
      <rPr>
        <b/>
        <sz val="10"/>
        <color indexed="10"/>
        <rFont val="ＭＳ Ｐゴシック"/>
        <family val="3"/>
        <charset val="128"/>
      </rPr>
      <t>Webサイトにアップロードする前に必ずご確認下さい。</t>
    </r>
    <phoneticPr fontId="16"/>
  </si>
  <si>
    <t>単価</t>
    <rPh sb="0" eb="2">
      <t>タンカ</t>
    </rPh>
    <phoneticPr fontId="16"/>
  </si>
  <si>
    <t>単価</t>
    <phoneticPr fontId="16"/>
  </si>
  <si>
    <t>小計</t>
    <rPh sb="0" eb="2">
      <t>ショウケイ</t>
    </rPh>
    <phoneticPr fontId="16"/>
  </si>
  <si>
    <t>【注意】男女混合種目は男子欄に表示されます。</t>
    <phoneticPr fontId="16"/>
  </si>
  <si>
    <t>男子
競技コード</t>
    <rPh sb="0" eb="2">
      <t>ダンシ</t>
    </rPh>
    <rPh sb="3" eb="5">
      <t>キョウギ</t>
    </rPh>
    <phoneticPr fontId="6"/>
  </si>
  <si>
    <t>集計シート用
男子リレー競技名</t>
    <rPh sb="0" eb="2">
      <t>シュウケイ</t>
    </rPh>
    <rPh sb="5" eb="6">
      <t>ヨウ</t>
    </rPh>
    <rPh sb="7" eb="9">
      <t>ダンシ</t>
    </rPh>
    <rPh sb="12" eb="15">
      <t>キョウギメイ</t>
    </rPh>
    <phoneticPr fontId="6"/>
  </si>
  <si>
    <t>男子リレー
競技コード</t>
    <rPh sb="0" eb="2">
      <t>ダンシ</t>
    </rPh>
    <rPh sb="6" eb="8">
      <t>キョウギ</t>
    </rPh>
    <phoneticPr fontId="6"/>
  </si>
  <si>
    <t>女子リレー
競技コード</t>
    <rPh sb="0" eb="2">
      <t>ジョシ</t>
    </rPh>
    <rPh sb="6" eb="8">
      <t>キョウギ</t>
    </rPh>
    <phoneticPr fontId="6"/>
  </si>
  <si>
    <t>集計シート用
女子リレー競技名</t>
    <rPh sb="7" eb="9">
      <t>ジョシ</t>
    </rPh>
    <rPh sb="12" eb="15">
      <t>キョウギメイ</t>
    </rPh>
    <phoneticPr fontId="6"/>
  </si>
  <si>
    <t>集計シート用競技名</t>
    <rPh sb="0" eb="2">
      <t>シュウケイ</t>
    </rPh>
    <rPh sb="5" eb="6">
      <t>ヨウ</t>
    </rPh>
    <rPh sb="6" eb="9">
      <t>キョウギメイ</t>
    </rPh>
    <phoneticPr fontId="6"/>
  </si>
  <si>
    <t>N123</t>
    <phoneticPr fontId="6"/>
  </si>
  <si>
    <t>チーム数</t>
    <rPh sb="3" eb="4">
      <t>スウ</t>
    </rPh>
    <phoneticPr fontId="5"/>
  </si>
  <si>
    <t>個 人 参 加 費 集 計 表</t>
    <rPh sb="0" eb="1">
      <t>コ</t>
    </rPh>
    <rPh sb="2" eb="3">
      <t>ニン</t>
    </rPh>
    <rPh sb="4" eb="5">
      <t>サン</t>
    </rPh>
    <rPh sb="6" eb="7">
      <t>カ</t>
    </rPh>
    <rPh sb="8" eb="9">
      <t>ヒ</t>
    </rPh>
    <rPh sb="10" eb="11">
      <t>シュウ</t>
    </rPh>
    <rPh sb="12" eb="13">
      <t>ケイ</t>
    </rPh>
    <rPh sb="14" eb="15">
      <t>ヒョウ</t>
    </rPh>
    <phoneticPr fontId="5"/>
  </si>
  <si>
    <t>リ レ ー 参 加 費 集 計 表</t>
    <rPh sb="6" eb="7">
      <t>サン</t>
    </rPh>
    <rPh sb="8" eb="9">
      <t>カ</t>
    </rPh>
    <rPh sb="10" eb="11">
      <t>ヒ</t>
    </rPh>
    <rPh sb="12" eb="13">
      <t>シュウ</t>
    </rPh>
    <rPh sb="14" eb="15">
      <t>ケイ</t>
    </rPh>
    <rPh sb="16" eb="17">
      <t>ヒョウ</t>
    </rPh>
    <phoneticPr fontId="5"/>
  </si>
  <si>
    <t>合 計</t>
    <rPh sb="0" eb="1">
      <t>ゴウ</t>
    </rPh>
    <rPh sb="2" eb="3">
      <t>ケイ</t>
    </rPh>
    <phoneticPr fontId="16"/>
  </si>
  <si>
    <t>参 加 費 合 計</t>
    <rPh sb="0" eb="1">
      <t>サン</t>
    </rPh>
    <rPh sb="2" eb="3">
      <t>カ</t>
    </rPh>
    <rPh sb="4" eb="5">
      <t>ヒ</t>
    </rPh>
    <rPh sb="6" eb="7">
      <t>ゴウ</t>
    </rPh>
    <rPh sb="8" eb="9">
      <t>ケイ</t>
    </rPh>
    <phoneticPr fontId="16"/>
  </si>
  <si>
    <t>小林</t>
    <rPh sb="0" eb="2">
      <t>コバヤシ</t>
    </rPh>
    <phoneticPr fontId="5"/>
  </si>
  <si>
    <t>太郎</t>
    <rPh sb="0" eb="2">
      <t>タロウ</t>
    </rPh>
    <phoneticPr fontId="5"/>
  </si>
  <si>
    <t>佐藤</t>
    <rPh sb="0" eb="2">
      <t>サトウ</t>
    </rPh>
    <phoneticPr fontId="5"/>
  </si>
  <si>
    <t>花子</t>
    <rPh sb="0" eb="2">
      <t>ハナコ</t>
    </rPh>
    <phoneticPr fontId="5"/>
  </si>
  <si>
    <t>番号</t>
    <phoneticPr fontId="6"/>
  </si>
  <si>
    <t>ﾅﾝﾊﾞｰ</t>
    <phoneticPr fontId="11"/>
  </si>
  <si>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11"/>
  </si>
  <si>
    <t>春季記録会</t>
    <rPh sb="0" eb="2">
      <t>シュンキ</t>
    </rPh>
    <rPh sb="2" eb="5">
      <t>キロクカイ</t>
    </rPh>
    <phoneticPr fontId="6"/>
  </si>
  <si>
    <t>北海道</t>
  </si>
  <si>
    <t>岩　手</t>
  </si>
  <si>
    <t>宮　城</t>
  </si>
  <si>
    <t>秋　田</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</si>
  <si>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</si>
  <si>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</si>
  <si>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</si>
  <si>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</si>
  <si>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</si>
  <si>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</si>
  <si>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</si>
  <si>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</si>
  <si>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</si>
  <si>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</si>
  <si>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</si>
  <si>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</si>
  <si>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</si>
  <si>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</si>
  <si>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</si>
  <si>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</si>
  <si>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</si>
  <si>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</si>
  <si>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</si>
  <si>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</si>
  <si>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</si>
  <si>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</si>
  <si>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</si>
  <si>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</si>
  <si>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</si>
  <si>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</si>
  <si>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</si>
  <si>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</si>
  <si>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</si>
  <si>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</si>
  <si>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</si>
  <si>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</si>
  <si>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</si>
  <si>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</si>
  <si>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</si>
  <si>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</si>
  <si>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</si>
  <si>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</si>
  <si>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</si>
  <si>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</si>
  <si>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</si>
  <si>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共通 男子3000m</t>
  </si>
  <si>
    <t>共通 女子1500m</t>
  </si>
  <si>
    <t>共通 男子5000m</t>
  </si>
  <si>
    <t>共通 女子3000m</t>
  </si>
  <si>
    <t>共通 男子10000m</t>
  </si>
  <si>
    <t>共通 女子5000m</t>
  </si>
  <si>
    <t>小学男子1000m</t>
  </si>
  <si>
    <t>小学女子1000m</t>
  </si>
  <si>
    <t>一般</t>
  </si>
  <si>
    <t>大学</t>
  </si>
  <si>
    <t>高校</t>
  </si>
  <si>
    <t>中学</t>
  </si>
  <si>
    <t>小学</t>
  </si>
  <si>
    <t>入力については下記注意事項で確認。入力完了後下部の集計表確認</t>
    <rPh sb="0" eb="2">
      <t>ニュウリョク</t>
    </rPh>
    <rPh sb="7" eb="9">
      <t>カキ</t>
    </rPh>
    <rPh sb="9" eb="11">
      <t>チュウイ</t>
    </rPh>
    <rPh sb="11" eb="13">
      <t>ジコウ</t>
    </rPh>
    <rPh sb="14" eb="16">
      <t>カクニン</t>
    </rPh>
    <rPh sb="17" eb="19">
      <t>ニュウリョク</t>
    </rPh>
    <rPh sb="19" eb="21">
      <t>カンリョウ</t>
    </rPh>
    <rPh sb="21" eb="22">
      <t>ゴ</t>
    </rPh>
    <rPh sb="22" eb="24">
      <t>カブ</t>
    </rPh>
    <rPh sb="25" eb="27">
      <t>シュウケイ</t>
    </rPh>
    <rPh sb="27" eb="28">
      <t>オモテ</t>
    </rPh>
    <rPh sb="28" eb="30">
      <t>カクニン</t>
    </rPh>
    <phoneticPr fontId="5"/>
  </si>
  <si>
    <t>なお、都道府県陸協登録の個人申込者等は、団体所在地欄を代表者の住所・連絡先で入力。</t>
    <rPh sb="12" eb="14">
      <t>コジン</t>
    </rPh>
    <rPh sb="17" eb="18">
      <t>ナド</t>
    </rPh>
    <rPh sb="25" eb="26">
      <t>ラン</t>
    </rPh>
    <phoneticPr fontId="5"/>
  </si>
  <si>
    <r>
      <t xml:space="preserve">       『競技者データ入力シート』及び『大会申込一覧表』参加団体項目の全入力完了後、
　     このExcel申込ファイルは、ファイル名を</t>
    </r>
    <r>
      <rPr>
        <sz val="18"/>
        <color indexed="10"/>
        <rFont val="ＭＳ ゴシック"/>
        <family val="3"/>
        <charset val="128"/>
      </rPr>
      <t>団体名に入力変更して、</t>
    </r>
    <r>
      <rPr>
        <sz val="14"/>
        <rFont val="ＭＳ ゴシック"/>
        <family val="3"/>
        <charset val="128"/>
      </rPr>
      <t>申込添付送信。</t>
    </r>
    <rPh sb="8" eb="11">
      <t>キョウギシャ</t>
    </rPh>
    <rPh sb="14" eb="16">
      <t>ニュウリョク</t>
    </rPh>
    <rPh sb="20" eb="21">
      <t>オヨ</t>
    </rPh>
    <rPh sb="23" eb="25">
      <t>タイカイ</t>
    </rPh>
    <rPh sb="25" eb="27">
      <t>モウシコミ</t>
    </rPh>
    <rPh sb="27" eb="29">
      <t>イチラン</t>
    </rPh>
    <rPh sb="29" eb="30">
      <t>ヒョウ</t>
    </rPh>
    <rPh sb="31" eb="33">
      <t>サンカ</t>
    </rPh>
    <rPh sb="33" eb="35">
      <t>ダンタイ</t>
    </rPh>
    <rPh sb="35" eb="37">
      <t>コウモク</t>
    </rPh>
    <rPh sb="38" eb="39">
      <t>ゼン</t>
    </rPh>
    <rPh sb="39" eb="41">
      <t>ニュウリョク</t>
    </rPh>
    <rPh sb="41" eb="43">
      <t>カンリョウ</t>
    </rPh>
    <rPh sb="43" eb="44">
      <t>ゴ</t>
    </rPh>
    <rPh sb="59" eb="60">
      <t>モウ</t>
    </rPh>
    <rPh sb="60" eb="61">
      <t>コ</t>
    </rPh>
    <rPh sb="77" eb="79">
      <t>ニュウリョク</t>
    </rPh>
    <rPh sb="84" eb="86">
      <t>モウシコミ</t>
    </rPh>
    <rPh sb="86" eb="88">
      <t>テンプ</t>
    </rPh>
    <rPh sb="88" eb="90">
      <t>ソウシン</t>
    </rPh>
    <phoneticPr fontId="5"/>
  </si>
  <si>
    <t>「競技者データ入力シート」の入力について注意事項。
入力内容は大会申込一覧表に表示されます。完了後下部の集計表確認。</t>
    <rPh sb="1" eb="4">
      <t>キョウギシャ</t>
    </rPh>
    <rPh sb="7" eb="9">
      <t>ニュウリョク</t>
    </rPh>
    <rPh sb="14" eb="16">
      <t>ニュウリョク</t>
    </rPh>
    <rPh sb="20" eb="22">
      <t>チュウイ</t>
    </rPh>
    <rPh sb="22" eb="24">
      <t>ジコウ</t>
    </rPh>
    <rPh sb="26" eb="28">
      <t>ニュウリョク</t>
    </rPh>
    <rPh sb="28" eb="30">
      <t>ナイヨウ</t>
    </rPh>
    <rPh sb="31" eb="33">
      <t>タイカイ</t>
    </rPh>
    <rPh sb="33" eb="35">
      <t>モウシコミ</t>
    </rPh>
    <rPh sb="35" eb="37">
      <t>イチラン</t>
    </rPh>
    <rPh sb="37" eb="38">
      <t>ヒョウ</t>
    </rPh>
    <rPh sb="39" eb="41">
      <t>ヒョウジ</t>
    </rPh>
    <phoneticPr fontId="5"/>
  </si>
  <si>
    <t>JAAF ID以外全ての競技者のデータを入力、後に申込種目記録の入力。</t>
    <rPh sb="7" eb="9">
      <t>イガイ</t>
    </rPh>
    <rPh sb="9" eb="10">
      <t>スベ</t>
    </rPh>
    <rPh sb="12" eb="15">
      <t>キョウギシャ</t>
    </rPh>
    <rPh sb="20" eb="22">
      <t>ニュウリョク</t>
    </rPh>
    <rPh sb="23" eb="24">
      <t>ゴ</t>
    </rPh>
    <rPh sb="25" eb="27">
      <t>モウシコミ</t>
    </rPh>
    <rPh sb="27" eb="29">
      <t>シュモク</t>
    </rPh>
    <rPh sb="29" eb="31">
      <t>キロク</t>
    </rPh>
    <rPh sb="32" eb="34">
      <t>ニュウリョク</t>
    </rPh>
    <phoneticPr fontId="5"/>
  </si>
  <si>
    <t>左端番号は、競技者氏名の『姓・名』欄の入力人数により累計自動加算表示します。</t>
    <rPh sb="0" eb="2">
      <t>ヒダリハシ</t>
    </rPh>
    <rPh sb="2" eb="4">
      <t>バンゴウ</t>
    </rPh>
    <rPh sb="6" eb="9">
      <t>キョウギシャ</t>
    </rPh>
    <rPh sb="9" eb="11">
      <t>シメイ</t>
    </rPh>
    <rPh sb="13" eb="14">
      <t>セイ</t>
    </rPh>
    <rPh sb="15" eb="16">
      <t>メイ</t>
    </rPh>
    <rPh sb="17" eb="18">
      <t>ラン</t>
    </rPh>
    <rPh sb="19" eb="21">
      <t>ニュウリョク</t>
    </rPh>
    <rPh sb="21" eb="22">
      <t>ヒト</t>
    </rPh>
    <rPh sb="22" eb="23">
      <t>スウ</t>
    </rPh>
    <rPh sb="26" eb="28">
      <t>ルイケイ</t>
    </rPh>
    <rPh sb="28" eb="30">
      <t>ジドウ</t>
    </rPh>
    <rPh sb="30" eb="32">
      <t>カサン</t>
    </rPh>
    <rPh sb="32" eb="34">
      <t>ヒョウジ</t>
    </rPh>
    <phoneticPr fontId="5"/>
  </si>
  <si>
    <t>陸協登録
ナンバー</t>
    <rPh sb="0" eb="2">
      <t>リクキョウ</t>
    </rPh>
    <rPh sb="2" eb="4">
      <t>トウロク</t>
    </rPh>
    <phoneticPr fontId="5"/>
  </si>
  <si>
    <t>種別</t>
    <rPh sb="0" eb="2">
      <t>シュベツ</t>
    </rPh>
    <phoneticPr fontId="5"/>
  </si>
  <si>
    <t>登録陸協
都道府県</t>
    <rPh sb="0" eb="2">
      <t>トウロク</t>
    </rPh>
    <rPh sb="2" eb="4">
      <t>リクキョウ</t>
    </rPh>
    <rPh sb="5" eb="9">
      <t>トドウフケン</t>
    </rPh>
    <phoneticPr fontId="5"/>
  </si>
  <si>
    <t>下記リストの選択入力</t>
    <rPh sb="0" eb="2">
      <t>カキ</t>
    </rPh>
    <rPh sb="6" eb="8">
      <t>センタク</t>
    </rPh>
    <rPh sb="8" eb="10">
      <t>ニュウリョク</t>
    </rPh>
    <phoneticPr fontId="5"/>
  </si>
  <si>
    <t>申込種目・記録入力について</t>
    <rPh sb="0" eb="2">
      <t>モウシコミ</t>
    </rPh>
    <rPh sb="2" eb="4">
      <t>シュモク</t>
    </rPh>
    <rPh sb="5" eb="7">
      <t>キロク</t>
    </rPh>
    <rPh sb="7" eb="9">
      <t>ニュウリョク</t>
    </rPh>
    <phoneticPr fontId="5"/>
  </si>
  <si>
    <t>入力シートに申し込み種目を全入力後、合計人数の確認。</t>
    <rPh sb="0" eb="2">
      <t>ニュウリョク</t>
    </rPh>
    <rPh sb="6" eb="7">
      <t>モウ</t>
    </rPh>
    <rPh sb="8" eb="9">
      <t>コ</t>
    </rPh>
    <rPh sb="10" eb="12">
      <t>シュモク</t>
    </rPh>
    <rPh sb="13" eb="14">
      <t>ゼン</t>
    </rPh>
    <rPh sb="14" eb="17">
      <t>ニュウリョクゴ</t>
    </rPh>
    <rPh sb="18" eb="20">
      <t>ゴウケイ</t>
    </rPh>
    <rPh sb="20" eb="22">
      <t>ニンズウ</t>
    </rPh>
    <rPh sb="23" eb="25">
      <t>カクニン</t>
    </rPh>
    <phoneticPr fontId="5"/>
  </si>
  <si>
    <t>男子種目</t>
    <rPh sb="0" eb="2">
      <t>ダンシ</t>
    </rPh>
    <rPh sb="2" eb="4">
      <t>シュモク</t>
    </rPh>
    <phoneticPr fontId="5"/>
  </si>
  <si>
    <t>合計人数</t>
    <rPh sb="0" eb="2">
      <t>ゴウケイ</t>
    </rPh>
    <rPh sb="2" eb="4">
      <t>ニンズウ</t>
    </rPh>
    <phoneticPr fontId="5"/>
  </si>
  <si>
    <t>女子種目</t>
    <rPh sb="0" eb="2">
      <t>ジョシ</t>
    </rPh>
    <rPh sb="2" eb="4">
      <t>シュモク</t>
    </rPh>
    <phoneticPr fontId="5"/>
  </si>
  <si>
    <t>小学</t>
    <rPh sb="0" eb="1">
      <t>ショウ</t>
    </rPh>
    <rPh sb="1" eb="2">
      <t>ガク</t>
    </rPh>
    <phoneticPr fontId="5"/>
  </si>
  <si>
    <t>10.07.68</t>
  </si>
  <si>
    <t>3000</t>
  </si>
  <si>
    <t>3.30.21</t>
  </si>
  <si>
    <t>1000</t>
  </si>
  <si>
    <t>共通</t>
    <rPh sb="0" eb="2">
      <t>キョウツウ</t>
    </rPh>
    <phoneticPr fontId="5"/>
  </si>
  <si>
    <t>（一般大学</t>
    <rPh sb="1" eb="3">
      <t>イッパン</t>
    </rPh>
    <rPh sb="3" eb="5">
      <t>ダイガク</t>
    </rPh>
    <phoneticPr fontId="5"/>
  </si>
  <si>
    <t>高校）</t>
    <rPh sb="0" eb="2">
      <t>コウコウ</t>
    </rPh>
    <phoneticPr fontId="5"/>
  </si>
  <si>
    <t>男子計</t>
    <rPh sb="0" eb="2">
      <t>ダンシ</t>
    </rPh>
    <rPh sb="2" eb="3">
      <t>ケイ</t>
    </rPh>
    <phoneticPr fontId="5"/>
  </si>
  <si>
    <t>女子計</t>
    <rPh sb="0" eb="2">
      <t>ジョシ</t>
    </rPh>
    <rPh sb="2" eb="3">
      <t>ケイ</t>
    </rPh>
    <phoneticPr fontId="5"/>
  </si>
  <si>
    <t>注意）</t>
    <rPh sb="0" eb="2">
      <t>チュウイ</t>
    </rPh>
    <phoneticPr fontId="5"/>
  </si>
  <si>
    <t>申し込み種目選択で、競技者データ入力シートセルの『種目選択』</t>
    <rPh sb="0" eb="1">
      <t>モウ</t>
    </rPh>
    <rPh sb="2" eb="3">
      <t>コ</t>
    </rPh>
    <rPh sb="4" eb="6">
      <t>シュモク</t>
    </rPh>
    <rPh sb="6" eb="8">
      <t>センタク</t>
    </rPh>
    <rPh sb="10" eb="13">
      <t>キョウギシャ</t>
    </rPh>
    <rPh sb="16" eb="18">
      <t>ニュウリョク</t>
    </rPh>
    <rPh sb="25" eb="27">
      <t>シュモク</t>
    </rPh>
    <rPh sb="27" eb="29">
      <t>センタク</t>
    </rPh>
    <phoneticPr fontId="5"/>
  </si>
  <si>
    <t>を、『ドロップダウン』以外の方法で入力した時、</t>
    <rPh sb="11" eb="13">
      <t>イガイ</t>
    </rPh>
    <rPh sb="14" eb="16">
      <t>ホウホウ</t>
    </rPh>
    <rPh sb="17" eb="19">
      <t>ニュウリョク</t>
    </rPh>
    <rPh sb="21" eb="22">
      <t>トキ</t>
    </rPh>
    <phoneticPr fontId="5"/>
  </si>
  <si>
    <t>《人数が正しく表示されない・#N/A》の場合があります。</t>
    <rPh sb="1" eb="3">
      <t>ニンズウ</t>
    </rPh>
    <rPh sb="4" eb="5">
      <t>タダ</t>
    </rPh>
    <rPh sb="7" eb="9">
      <t>ヒョウジ</t>
    </rPh>
    <rPh sb="20" eb="22">
      <t>バアイ</t>
    </rPh>
    <phoneticPr fontId="5"/>
  </si>
  <si>
    <t>その場合申込種目選択を再確認し、『ドロップダウン』で再入力。</t>
    <rPh sb="2" eb="4">
      <t>バアイ</t>
    </rPh>
    <rPh sb="4" eb="6">
      <t>モウシコミ</t>
    </rPh>
    <rPh sb="6" eb="8">
      <t>シュモク</t>
    </rPh>
    <rPh sb="8" eb="10">
      <t>センタク</t>
    </rPh>
    <rPh sb="11" eb="14">
      <t>サイカクニン</t>
    </rPh>
    <rPh sb="26" eb="29">
      <t>サイニュウリョク</t>
    </rPh>
    <phoneticPr fontId="5"/>
  </si>
  <si>
    <t>ＭＲＫ ＮＡＮＳ２１Ｖ １９０thEntryFile</t>
    <phoneticPr fontId="5"/>
  </si>
  <si>
    <t xml:space="preserve">  </t>
    <phoneticPr fontId="5"/>
  </si>
  <si>
    <t>JAAF ID</t>
    <phoneticPr fontId="5"/>
  </si>
  <si>
    <t>ｾｲ</t>
    <phoneticPr fontId="5"/>
  </si>
  <si>
    <t>ﾒｲ</t>
    <phoneticPr fontId="5"/>
  </si>
  <si>
    <t>記入例</t>
    <rPh sb="0" eb="2">
      <t>キニュウ</t>
    </rPh>
    <rPh sb="2" eb="3">
      <t>レイ</t>
    </rPh>
    <phoneticPr fontId="5"/>
  </si>
  <si>
    <t>N123</t>
    <phoneticPr fontId="5"/>
  </si>
  <si>
    <t>ｺﾊﾞﾔｼ</t>
    <phoneticPr fontId="5"/>
  </si>
  <si>
    <t>ﾀﾛｳ</t>
    <phoneticPr fontId="5"/>
  </si>
  <si>
    <t>0821</t>
    <phoneticPr fontId="5"/>
  </si>
  <si>
    <t>00000000000</t>
    <phoneticPr fontId="5"/>
  </si>
  <si>
    <t>ｻﾄｳ</t>
    <phoneticPr fontId="5"/>
  </si>
  <si>
    <t>ﾊﾅｺ</t>
    <phoneticPr fontId="5"/>
  </si>
  <si>
    <t>1103</t>
    <phoneticPr fontId="5"/>
  </si>
  <si>
    <t>00000000000</t>
    <phoneticPr fontId="5"/>
  </si>
  <si>
    <t>２２日種目１
２３日種目２</t>
    <phoneticPr fontId="46"/>
  </si>
  <si>
    <t>ベ  ス  ト  記  録</t>
    <phoneticPr fontId="46"/>
  </si>
  <si>
    <t>記  録</t>
    <phoneticPr fontId="46"/>
  </si>
  <si>
    <t>競  技  会</t>
    <phoneticPr fontId="46"/>
  </si>
  <si>
    <t>1000m</t>
    <phoneticPr fontId="5"/>
  </si>
  <si>
    <t>2018地区予選</t>
    <rPh sb="4" eb="6">
      <t>チク</t>
    </rPh>
    <rPh sb="6" eb="8">
      <t>ヨセン</t>
    </rPh>
    <phoneticPr fontId="5"/>
  </si>
  <si>
    <t>3000m</t>
    <phoneticPr fontId="5"/>
  </si>
  <si>
    <t>1500m</t>
    <phoneticPr fontId="5"/>
  </si>
  <si>
    <t>春季記録会</t>
    <rPh sb="0" eb="2">
      <t>シュンキ</t>
    </rPh>
    <rPh sb="2" eb="5">
      <t>キロクカイ</t>
    </rPh>
    <phoneticPr fontId="5"/>
  </si>
  <si>
    <t>3000m</t>
    <phoneticPr fontId="5"/>
  </si>
  <si>
    <t>1500m</t>
    <phoneticPr fontId="5"/>
  </si>
  <si>
    <t>5000m</t>
    <phoneticPr fontId="5"/>
  </si>
  <si>
    <t>ベスト記録</t>
    <rPh sb="3" eb="5">
      <t>キロク</t>
    </rPh>
    <phoneticPr fontId="5"/>
  </si>
  <si>
    <t>記録</t>
    <rPh sb="0" eb="2">
      <t>キロク</t>
    </rPh>
    <phoneticPr fontId="5"/>
  </si>
  <si>
    <t>競技会</t>
    <rPh sb="0" eb="3">
      <t>キョウギカイ</t>
    </rPh>
    <phoneticPr fontId="5"/>
  </si>
  <si>
    <t>OP</t>
    <phoneticPr fontId="5"/>
  </si>
  <si>
    <t>２２日種目</t>
    <rPh sb="2" eb="3">
      <t>ニチ</t>
    </rPh>
    <rPh sb="3" eb="5">
      <t>シュモク</t>
    </rPh>
    <phoneticPr fontId="5"/>
  </si>
  <si>
    <t>２３日種目</t>
    <rPh sb="2" eb="3">
      <t>ニチ</t>
    </rPh>
    <rPh sb="3" eb="5">
      <t>シュモク</t>
    </rPh>
    <phoneticPr fontId="5"/>
  </si>
  <si>
    <t>☝☝</t>
    <phoneticPr fontId="5"/>
  </si>
  <si>
    <t>一般</t>
    <phoneticPr fontId="5"/>
  </si>
  <si>
    <t>3000m</t>
    <phoneticPr fontId="5"/>
  </si>
  <si>
    <t>10000m</t>
    <phoneticPr fontId="5"/>
  </si>
  <si>
    <t>5000m</t>
    <phoneticPr fontId="5"/>
  </si>
  <si>
    <t>　必須入力①</t>
    <phoneticPr fontId="5"/>
  </si>
  <si>
    <t>　必須入力②</t>
    <phoneticPr fontId="5"/>
  </si>
  <si>
    <t>競 技 会 名</t>
    <rPh sb="0" eb="1">
      <t>セリ</t>
    </rPh>
    <rPh sb="2" eb="3">
      <t>ワザ</t>
    </rPh>
    <rPh sb="4" eb="5">
      <t>カイ</t>
    </rPh>
    <rPh sb="6" eb="7">
      <t>メイ</t>
    </rPh>
    <phoneticPr fontId="5"/>
  </si>
  <si>
    <t>　第１９０回松戸市陸上競技記録会</t>
    <rPh sb="1" eb="2">
      <t>ダイ</t>
    </rPh>
    <rPh sb="5" eb="6">
      <t>カイ</t>
    </rPh>
    <phoneticPr fontId="5"/>
  </si>
  <si>
    <t>ﾌﾘｶﾅ（半角）</t>
    <rPh sb="5" eb="7">
      <t>ハンカク</t>
    </rPh>
    <phoneticPr fontId="9"/>
  </si>
  <si>
    <t>団体 登録
都道府県名</t>
    <rPh sb="0" eb="2">
      <t>ダンタイ</t>
    </rPh>
    <rPh sb="3" eb="5">
      <t>トウロク</t>
    </rPh>
    <rPh sb="6" eb="10">
      <t>トドウフケン</t>
    </rPh>
    <rPh sb="10" eb="11">
      <t>メイ</t>
    </rPh>
    <phoneticPr fontId="5"/>
  </si>
  <si>
    <t>ﾌﾘｶﾅ（半角）</t>
    <phoneticPr fontId="5"/>
  </si>
  <si>
    <t>団体略称名</t>
    <rPh sb="0" eb="2">
      <t>ダンタイ</t>
    </rPh>
    <rPh sb="2" eb="4">
      <t>リャクショウ</t>
    </rPh>
    <rPh sb="4" eb="5">
      <t>メイ</t>
    </rPh>
    <phoneticPr fontId="5"/>
  </si>
  <si>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9"/>
  </si>
  <si>
    <t>Tel</t>
    <phoneticPr fontId="5"/>
  </si>
  <si>
    <t>所　属　長　名
（個人申込は責任者名）</t>
    <rPh sb="9" eb="11">
      <t>コジン</t>
    </rPh>
    <rPh sb="11" eb="13">
      <t>モウシコミ</t>
    </rPh>
    <rPh sb="14" eb="17">
      <t>セキニンシャ</t>
    </rPh>
    <rPh sb="17" eb="18">
      <t>メイ</t>
    </rPh>
    <phoneticPr fontId="5"/>
  </si>
  <si>
    <t>氏名</t>
    <rPh sb="0" eb="2">
      <t>シメイ</t>
    </rPh>
    <phoneticPr fontId="5"/>
  </si>
  <si>
    <t>部署</t>
    <rPh sb="0" eb="2">
      <t>ブショ</t>
    </rPh>
    <phoneticPr fontId="5"/>
  </si>
  <si>
    <t>プログラム申込冊数</t>
    <rPh sb="5" eb="7">
      <t>モウシコミ</t>
    </rPh>
    <rPh sb="7" eb="9">
      <t>サッスウ</t>
    </rPh>
    <phoneticPr fontId="5"/>
  </si>
  <si>
    <t>〒</t>
    <phoneticPr fontId="5"/>
  </si>
  <si>
    <t>Fax</t>
    <phoneticPr fontId="5"/>
  </si>
  <si>
    <t>申込責任者名</t>
    <phoneticPr fontId="5"/>
  </si>
  <si>
    <t>㊞</t>
    <phoneticPr fontId="5"/>
  </si>
  <si>
    <t>申込責任者
連絡先電話</t>
    <phoneticPr fontId="5"/>
  </si>
  <si>
    <t>２２日</t>
    <rPh sb="2" eb="3">
      <t>ニチ</t>
    </rPh>
    <phoneticPr fontId="6"/>
  </si>
  <si>
    <t>２３日</t>
    <rPh sb="2" eb="3">
      <t>ニチ</t>
    </rPh>
    <phoneticPr fontId="6"/>
  </si>
  <si>
    <t>2018地区予選</t>
    <rPh sb="4" eb="6">
      <t>チク</t>
    </rPh>
    <rPh sb="6" eb="8">
      <t>ヨセン</t>
    </rPh>
    <phoneticPr fontId="6"/>
  </si>
  <si>
    <t>15.32.31</t>
  </si>
  <si>
    <t>5000</t>
  </si>
  <si>
    <t>16.21.73</t>
  </si>
  <si>
    <t>参加競技者データの入力シート</t>
    <rPh sb="0" eb="2">
      <t>サンカ</t>
    </rPh>
    <rPh sb="2" eb="5">
      <t>キョウギシャ</t>
    </rPh>
    <rPh sb="9" eb="11">
      <t>ニュウリョク</t>
    </rPh>
    <phoneticPr fontId="5"/>
  </si>
  <si>
    <t>　大会申込一覧表 。
　参加団体についての
　項目記入シート。</t>
    <phoneticPr fontId="5"/>
  </si>
  <si>
    <t>申込ﾌｧｲﾙ
ナンバー</t>
  </si>
  <si>
    <t>団体略称名</t>
  </si>
  <si>
    <t>団体内
番号</t>
  </si>
  <si>
    <t>所属コード1</t>
  </si>
  <si>
    <t>所属コード2</t>
  </si>
  <si>
    <t>ナンバー</t>
  </si>
  <si>
    <t>ナンバー2</t>
  </si>
  <si>
    <t>競技者名</t>
  </si>
  <si>
    <t>競技者名カナ</t>
  </si>
  <si>
    <t>競技者名
略称</t>
  </si>
  <si>
    <t>性別</t>
  </si>
  <si>
    <t>生年</t>
  </si>
  <si>
    <t>月日</t>
  </si>
  <si>
    <t>個人所属地名</t>
  </si>
  <si>
    <t>陸連登録
個人コード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</si>
  <si>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</si>
  <si>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</si>
  <si>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</si>
  <si>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</si>
  <si>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</si>
  <si>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</si>
  <si>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</si>
  <si>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</si>
  <si>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</si>
  <si>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</si>
  <si>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</si>
  <si>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</si>
  <si>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</si>
  <si>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</si>
  <si>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</si>
  <si>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</si>
  <si>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</si>
  <si>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</si>
  <si>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</si>
  <si>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</si>
  <si>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t>
  </si>
  <si>
    <t>種目確認
１</t>
  </si>
  <si>
    <t>種目確認
リレー</t>
  </si>
  <si>
    <t>種目確認
３</t>
  </si>
  <si>
    <t>種目確認
４</t>
  </si>
  <si>
    <t>種目確認</t>
    <phoneticPr fontId="69"/>
  </si>
  <si>
    <t>団体番号</t>
    <rPh sb="0" eb="2">
      <t>ダンタイ</t>
    </rPh>
    <rPh sb="2" eb="4">
      <t>バンゴウ</t>
    </rPh>
    <phoneticPr fontId="69"/>
  </si>
  <si>
    <t>所属地
コード</t>
  </si>
  <si>
    <t>所属名</t>
  </si>
  <si>
    <t>所属名
カナ</t>
  </si>
  <si>
    <t>所属名
略称</t>
  </si>
  <si>
    <t>所属名
正式</t>
  </si>
  <si>
    <t>申込責任者</t>
  </si>
  <si>
    <t>責任者
電話番号</t>
  </si>
  <si>
    <t>0000000000</t>
    <phoneticPr fontId="6"/>
  </si>
  <si>
    <t>競技者NO</t>
    <phoneticPr fontId="59"/>
  </si>
  <si>
    <t>コード</t>
  </si>
  <si>
    <t>団体名</t>
    <rPh sb="0" eb="2">
      <t>ダンタイ</t>
    </rPh>
    <rPh sb="2" eb="3">
      <t>メイ</t>
    </rPh>
    <phoneticPr fontId="6"/>
  </si>
  <si>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</si>
  <si>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</si>
  <si>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</si>
  <si>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</si>
  <si>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</si>
  <si>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</si>
  <si>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</si>
  <si>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</si>
  <si>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</si>
  <si>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</si>
  <si>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</si>
  <si>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</si>
  <si>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</si>
  <si>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</si>
  <si>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</si>
  <si>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</si>
  <si>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</si>
  <si>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</si>
  <si>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</si>
  <si>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</si>
  <si>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</si>
  <si>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</si>
  <si>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</si>
  <si>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</si>
  <si>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</si>
  <si>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</si>
  <si>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</si>
  <si>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</si>
  <si>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</si>
  <si>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</si>
  <si>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</si>
  <si>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</si>
  <si>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</si>
  <si>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</si>
  <si>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</si>
  <si>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</si>
  <si>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</si>
  <si>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</si>
  <si>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</si>
  <si>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</si>
  <si>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</si>
  <si>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</si>
  <si>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</si>
  <si>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</si>
  <si>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</si>
  <si>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</si>
  <si>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</si>
  <si>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</si>
  <si>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</si>
  <si>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</si>
  <si>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</si>
  <si>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</si>
  <si>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</si>
  <si>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</si>
  <si>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</si>
  <si>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</si>
  <si>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</si>
  <si>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</si>
  <si>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</si>
  <si>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</si>
  <si>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</si>
  <si>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</si>
  <si>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</si>
  <si>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</si>
  <si>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</si>
  <si>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</si>
  <si>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</si>
  <si>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5"/>
  </si>
  <si>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</si>
  <si>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</si>
  <si>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</si>
  <si>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</si>
  <si>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</si>
  <si>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</si>
  <si>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</si>
  <si>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</si>
  <si>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</si>
  <si>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</si>
  <si>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</si>
  <si>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</si>
  <si>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</si>
  <si>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</si>
  <si>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</si>
  <si>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</si>
  <si>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</si>
  <si>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</si>
  <si>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</si>
  <si>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</si>
  <si>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</si>
  <si>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</si>
  <si>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</si>
  <si>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</si>
  <si>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</si>
  <si>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</si>
  <si>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</si>
  <si>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</si>
  <si>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</si>
  <si>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1"/>
  </si>
  <si>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</si>
  <si>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</si>
  <si>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</si>
  <si>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</si>
  <si>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</si>
  <si>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</si>
  <si>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</si>
  <si>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</si>
  <si>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</si>
  <si>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</si>
  <si>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</si>
  <si>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5"/>
  </si>
  <si>
    <t>東葛飾中</t>
    <rPh sb="1" eb="3">
      <t>カツシカ</t>
    </rPh>
    <rPh sb="3" eb="4">
      <t>チュウ</t>
    </rPh>
    <phoneticPr fontId="6"/>
  </si>
  <si>
    <t>芝浦工大柏中</t>
  </si>
  <si>
    <t>麗澤中</t>
  </si>
  <si>
    <t>二松大柏中</t>
  </si>
  <si>
    <t>野田一中</t>
    <rPh sb="0" eb="2">
      <t>ノダ</t>
    </rPh>
    <phoneticPr fontId="5"/>
  </si>
  <si>
    <t>野田二中</t>
    <rPh sb="0" eb="2">
      <t>ノダ</t>
    </rPh>
    <phoneticPr fontId="5"/>
  </si>
  <si>
    <t>野田東部中</t>
    <rPh sb="0" eb="2">
      <t>ノダ</t>
    </rPh>
    <phoneticPr fontId="5"/>
  </si>
  <si>
    <t>野田南部中</t>
    <rPh sb="0" eb="2">
      <t>ノダ</t>
    </rPh>
    <phoneticPr fontId="5"/>
  </si>
  <si>
    <t>野田北部中</t>
    <rPh sb="0" eb="2">
      <t>ノダ</t>
    </rPh>
    <phoneticPr fontId="5"/>
  </si>
  <si>
    <t>福田中</t>
  </si>
  <si>
    <t>川間中</t>
  </si>
  <si>
    <t>岩名中</t>
  </si>
  <si>
    <t>木間ケ瀬中</t>
  </si>
  <si>
    <t>二川中</t>
  </si>
  <si>
    <t>関宿中</t>
  </si>
  <si>
    <t>西武台中</t>
  </si>
  <si>
    <t>流山南部中</t>
    <rPh sb="0" eb="2">
      <t>ナガレヤマ</t>
    </rPh>
    <phoneticPr fontId="5"/>
  </si>
  <si>
    <t>常盤松中</t>
  </si>
  <si>
    <t>流山北部中</t>
    <rPh sb="0" eb="2">
      <t>ナガレヤマ</t>
    </rPh>
    <phoneticPr fontId="5"/>
  </si>
  <si>
    <t>流山東部中</t>
    <rPh sb="0" eb="2">
      <t>ナガレヤマ</t>
    </rPh>
    <phoneticPr fontId="5"/>
  </si>
  <si>
    <t>東深井中</t>
  </si>
  <si>
    <t>八木中</t>
  </si>
  <si>
    <t>南流山中</t>
  </si>
  <si>
    <t>西初石中</t>
  </si>
  <si>
    <t>おおたかの森中</t>
    <rPh sb="5" eb="6">
      <t>モリ</t>
    </rPh>
    <phoneticPr fontId="5"/>
  </si>
  <si>
    <t>我孫子中</t>
  </si>
  <si>
    <t>湖北中</t>
  </si>
  <si>
    <t>布佐中</t>
  </si>
  <si>
    <t>湖北台中</t>
  </si>
  <si>
    <t>久寺家中</t>
  </si>
  <si>
    <t>白山中</t>
  </si>
  <si>
    <t>鎌ケ谷中</t>
    <rPh sb="0" eb="3">
      <t>カマガヤ</t>
    </rPh>
    <phoneticPr fontId="1"/>
  </si>
  <si>
    <t>鎌ケ谷二中</t>
    <rPh sb="0" eb="3">
      <t>カマガヤ</t>
    </rPh>
    <phoneticPr fontId="1"/>
  </si>
  <si>
    <t>鎌ケ谷三中</t>
    <rPh sb="0" eb="3">
      <t>カマガヤ</t>
    </rPh>
    <phoneticPr fontId="1"/>
  </si>
  <si>
    <t>鎌ケ谷四中</t>
    <rPh sb="0" eb="3">
      <t>カマガヤ</t>
    </rPh>
    <phoneticPr fontId="1"/>
  </si>
  <si>
    <t>鎌ケ谷五中</t>
    <rPh sb="0" eb="3">
      <t>カマガヤ</t>
    </rPh>
    <phoneticPr fontId="1"/>
  </si>
  <si>
    <t>競技役員１
　氏名</t>
    <rPh sb="0" eb="2">
      <t>キョウギ</t>
    </rPh>
    <rPh sb="2" eb="4">
      <t>ヤクイン</t>
    </rPh>
    <rPh sb="7" eb="9">
      <t>シメイ</t>
    </rPh>
    <phoneticPr fontId="59"/>
  </si>
  <si>
    <t>競技役員１
　部署</t>
    <rPh sb="0" eb="2">
      <t>キョウギ</t>
    </rPh>
    <rPh sb="2" eb="4">
      <t>ヤクイン</t>
    </rPh>
    <rPh sb="7" eb="9">
      <t>ブショ</t>
    </rPh>
    <phoneticPr fontId="59"/>
  </si>
  <si>
    <t>競技役員２
　氏名</t>
    <rPh sb="0" eb="2">
      <t>キョウギ</t>
    </rPh>
    <rPh sb="2" eb="4">
      <t>ヤクイン</t>
    </rPh>
    <rPh sb="7" eb="9">
      <t>シメイ</t>
    </rPh>
    <phoneticPr fontId="59"/>
  </si>
  <si>
    <t>競技役員２
　部署</t>
    <rPh sb="0" eb="2">
      <t>キョウギ</t>
    </rPh>
    <rPh sb="2" eb="4">
      <t>ヤクイン</t>
    </rPh>
    <rPh sb="7" eb="9">
      <t>ブショ</t>
    </rPh>
    <phoneticPr fontId="59"/>
  </si>
  <si>
    <t>競技役員３
　氏名</t>
    <rPh sb="0" eb="2">
      <t>キョウギ</t>
    </rPh>
    <rPh sb="2" eb="4">
      <t>ヤクイン</t>
    </rPh>
    <rPh sb="7" eb="9">
      <t>シメイ</t>
    </rPh>
    <phoneticPr fontId="59"/>
  </si>
  <si>
    <t>競技役員３
　部署</t>
    <rPh sb="0" eb="2">
      <t>キョウギ</t>
    </rPh>
    <rPh sb="2" eb="4">
      <t>ヤクイン</t>
    </rPh>
    <rPh sb="7" eb="9">
      <t>ブショ</t>
    </rPh>
    <phoneticPr fontId="59"/>
  </si>
  <si>
    <t>競技役員４
　氏名</t>
    <rPh sb="0" eb="2">
      <t>キョウギ</t>
    </rPh>
    <rPh sb="2" eb="4">
      <t>ヤクイン</t>
    </rPh>
    <rPh sb="7" eb="9">
      <t>シメイ</t>
    </rPh>
    <phoneticPr fontId="59"/>
  </si>
  <si>
    <t>競技役員４
　部署</t>
    <rPh sb="0" eb="2">
      <t>キョウギ</t>
    </rPh>
    <rPh sb="2" eb="4">
      <t>ヤクイン</t>
    </rPh>
    <rPh sb="7" eb="9">
      <t>ブショ</t>
    </rPh>
    <phoneticPr fontId="59"/>
  </si>
  <si>
    <t>プログラム
希望冊数</t>
    <rPh sb="6" eb="8">
      <t>キボウ</t>
    </rPh>
    <rPh sb="8" eb="10">
      <t>サッスウ</t>
    </rPh>
    <phoneticPr fontId="59"/>
  </si>
  <si>
    <t>5000m</t>
  </si>
  <si>
    <t>3000m</t>
  </si>
  <si>
    <t>共通
(中学)</t>
    <rPh sb="0" eb="2">
      <t>キョウツウ</t>
    </rPh>
    <rPh sb="4" eb="5">
      <t>ナカ</t>
    </rPh>
    <rPh sb="5" eb="6">
      <t>ガク</t>
    </rPh>
    <phoneticPr fontId="26"/>
  </si>
  <si>
    <t>競　技 役　員</t>
    <rPh sb="0" eb="1">
      <t>セリ</t>
    </rPh>
    <rPh sb="2" eb="3">
      <t>ワザ</t>
    </rPh>
    <rPh sb="4" eb="5">
      <t>エキ</t>
    </rPh>
    <rPh sb="6" eb="7">
      <t>イン</t>
    </rPh>
    <phoneticPr fontId="5"/>
  </si>
  <si>
    <t>氏 名</t>
    <rPh sb="0" eb="1">
      <t>シ</t>
    </rPh>
    <rPh sb="2" eb="3">
      <t>メイ</t>
    </rPh>
    <phoneticPr fontId="5"/>
  </si>
  <si>
    <t>第１９０回松戸市陸上競技記録会</t>
    <phoneticPr fontId="6"/>
  </si>
  <si>
    <r>
      <t>この申込一覧表は、データ入力完了後印刷。</t>
    </r>
    <r>
      <rPr>
        <sz val="12"/>
        <color indexed="10"/>
        <rFont val="ＭＳ Ｐゴシック"/>
        <family val="3"/>
        <charset val="128"/>
      </rPr>
      <t>所属長押印後、当日参加費と併せて受付に提出。</t>
    </r>
    <rPh sb="2" eb="4">
      <t>モウシコミ</t>
    </rPh>
    <rPh sb="4" eb="6">
      <t>イチラン</t>
    </rPh>
    <rPh sb="6" eb="7">
      <t>ヒョウ</t>
    </rPh>
    <rPh sb="12" eb="14">
      <t>ニュウリョク</t>
    </rPh>
    <rPh sb="14" eb="16">
      <t>カンリョウ</t>
    </rPh>
    <rPh sb="16" eb="17">
      <t>ゴ</t>
    </rPh>
    <rPh sb="17" eb="19">
      <t>インサツ</t>
    </rPh>
    <rPh sb="20" eb="23">
      <t>ショゾクチョウ</t>
    </rPh>
    <rPh sb="23" eb="25">
      <t>オウイン</t>
    </rPh>
    <rPh sb="25" eb="26">
      <t>ゴ</t>
    </rPh>
    <rPh sb="29" eb="32">
      <t>サンカヒ</t>
    </rPh>
    <rPh sb="33" eb="34">
      <t>アワ</t>
    </rPh>
    <phoneticPr fontId="5"/>
  </si>
  <si>
    <t>種目選択前の必須入力事項です。</t>
    <rPh sb="0" eb="2">
      <t>シュモク</t>
    </rPh>
    <rPh sb="2" eb="4">
      <t>センタク</t>
    </rPh>
    <rPh sb="4" eb="5">
      <t>マエ</t>
    </rPh>
    <rPh sb="6" eb="8">
      <t>ヒッス</t>
    </rPh>
    <rPh sb="8" eb="10">
      <t>ニュウリョク</t>
    </rPh>
    <rPh sb="10" eb="12">
      <t>ジコウ</t>
    </rPh>
    <phoneticPr fontId="5"/>
  </si>
  <si>
    <t>申　込
種目確認</t>
    <rPh sb="0" eb="1">
      <t>モウ</t>
    </rPh>
    <rPh sb="2" eb="3">
      <t>コ</t>
    </rPh>
    <rPh sb="4" eb="6">
      <t>シュモク</t>
    </rPh>
    <rPh sb="6" eb="8">
      <t>カクニン</t>
    </rPh>
    <phoneticPr fontId="5"/>
  </si>
  <si>
    <t>申込種目・人数・プロ冊数確認表</t>
    <rPh sb="0" eb="2">
      <t>モウシコミ</t>
    </rPh>
    <rPh sb="2" eb="4">
      <t>シュモク</t>
    </rPh>
    <rPh sb="5" eb="7">
      <t>ニンズウ</t>
    </rPh>
    <rPh sb="10" eb="12">
      <t>サッスウ</t>
    </rPh>
    <rPh sb="12" eb="14">
      <t>カクニン</t>
    </rPh>
    <rPh sb="14" eb="15">
      <t>ヒョウ</t>
    </rPh>
    <phoneticPr fontId="5"/>
  </si>
  <si>
    <t>（プロの冊数は、大会申込一覧表に入力）</t>
    <rPh sb="4" eb="6">
      <t>サッスウ</t>
    </rPh>
    <rPh sb="8" eb="10">
      <t>タイカイ</t>
    </rPh>
    <rPh sb="10" eb="12">
      <t>モウシコミ</t>
    </rPh>
    <rPh sb="12" eb="14">
      <t>イチラン</t>
    </rPh>
    <rPh sb="14" eb="15">
      <t>ヒョウ</t>
    </rPh>
    <rPh sb="16" eb="18">
      <t>ニュウリョク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</si>
</sst>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0_ ;_ &quot;¥&quot;* \-#,##0_ ;_ &quot;¥&quot;* &quot;-&quot;_ ;_ @_ "/>
    <numFmt numFmtId="176" formatCode="&quot;¥&quot;#,##0_);[Red]\(&quot;¥&quot;#,##0\)"/>
    <numFmt numFmtId="177" formatCode="General&quot;ﾁｰﾑ&quot;"/>
    <numFmt numFmtId="178" formatCode="General&quot;名&quot;"/>
    <numFmt numFmtId="179" formatCode="General&quot;チ&quot;&quot;ー&quot;&quot;ム&quot;"/>
    <numFmt numFmtId="180" formatCode="General&quot; 種目&quot;"/>
    <numFmt numFmtId="181" formatCode="#,###"/>
    <numFmt numFmtId="182" formatCode="General&quot; チ&quot;&quot;ー&quot;&quot;ム&quot;"/>
    <numFmt numFmtId="183" formatCode="General&quot; ﾁｰﾑ&quot;"/>
  </numFmts>
  <fonts count="82">
    <font>
      <sz val="11"/>
      <color theme="1"/>
      <name val="ＭＳ Ｐゴシック"/>
      <family val="3"/>
      <charset val="128"/>
      <scheme val="minor"/>
    </font>
    <font>
      <sz val="12"/>
      <name val="ＭＳ 明朝"/>
      <family val="1"/>
      <charset val="128"/>
    </font>
    <font>
      <sz val="6"/>
      <name val="ＭＳ 明朝"/>
      <family val="1"/>
      <charset val="128"/>
    </font>
    <font>
      <sz val="12"/>
      <name val="ＭＳ ゴシック"/>
      <family val="3"/>
      <charset val="128"/>
    </font>
    <font>
      <sz val="10"/>
      <name val="ＭＳ ゴシック"/>
      <family val="3"/>
      <charset val="128"/>
    </font>
    <font>
      <sz val="6"/>
      <name val="ＭＳ Ｐゴシック"/>
      <family val="3"/>
      <charset val="128"/>
    </font>
    <font>
      <sz val="6"/>
      <name val="ＭＳ Ｐゴシック"/>
      <family val="3"/>
      <charset val="128"/>
    </font>
    <font>
      <sz val="11"/>
      <color indexed="8"/>
      <name val="ＭＳ ゴシック"/>
      <family val="3"/>
      <charset val="128"/>
    </font>
    <font>
      <sz val="9"/>
      <name val="ＭＳ ゴシック"/>
      <family val="3"/>
      <charset val="128"/>
    </font>
    <font>
      <sz val="7"/>
      <name val="ＭＳ Ｐ明朝"/>
      <family val="1"/>
      <charset val="128"/>
    </font>
    <font>
      <sz val="10"/>
      <color indexed="8"/>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b/>
      <i/>
      <sz val="20"/>
      <name val="ＭＳ ゴシック"/>
      <family val="3"/>
      <charset val="128"/>
    </font>
    <font>
      <sz val="8"/>
      <name val="ＭＳ ゴシック"/>
      <family val="3"/>
      <charset val="128"/>
    </font>
    <font>
      <sz val="6"/>
      <name val="ＭＳ Ｐゴシック"/>
      <family val="3"/>
      <charset val="128"/>
    </font>
    <font>
      <sz val="11"/>
      <name val="ＭＳ Ｐ明朝"/>
      <family val="1"/>
      <charset val="128"/>
    </font>
    <font>
      <sz val="12"/>
      <name val="ＭＳ Ｐ明朝"/>
      <family val="1"/>
      <charset val="128"/>
    </font>
    <font>
      <sz val="11"/>
      <color indexed="8"/>
      <name val="ＭＳ Ｐ明朝"/>
      <family val="1"/>
      <charset val="128"/>
    </font>
    <font>
      <b/>
      <sz val="16"/>
      <name val="ＭＳ Ｐ明朝"/>
      <family val="1"/>
      <charset val="128"/>
    </font>
    <font>
      <b/>
      <sz val="14"/>
      <name val="ＭＳ Ｐ明朝"/>
      <family val="1"/>
      <charset val="128"/>
    </font>
    <font>
      <b/>
      <sz val="12"/>
      <name val="ＭＳ Ｐ明朝"/>
      <family val="1"/>
      <charset val="128"/>
    </font>
    <font>
      <sz val="16"/>
      <name val="ＭＳ Ｐ明朝"/>
      <family val="1"/>
      <charset val="128"/>
    </font>
    <font>
      <sz val="10"/>
      <name val="ＭＳ Ｐ明朝"/>
      <family val="1"/>
      <charset val="128"/>
    </font>
    <font>
      <sz val="11"/>
      <name val="メイリオ"/>
      <family val="3"/>
      <charset val="128"/>
    </font>
    <font>
      <sz val="12"/>
      <name val="メイリオ"/>
      <family val="3"/>
      <charset val="128"/>
    </font>
    <font>
      <sz val="9"/>
      <name val="ＭＳ Ｐゴシック"/>
      <family val="3"/>
      <charset val="128"/>
    </font>
    <font>
      <sz val="9"/>
      <color indexed="81"/>
      <name val="ＭＳ Ｐゴシック"/>
      <family val="3"/>
      <charset val="128"/>
    </font>
    <font>
      <sz val="11"/>
      <name val="ＭＳ Ｐゴシック"/>
      <family val="3"/>
      <charset val="128"/>
    </font>
    <font>
      <b/>
      <sz val="11"/>
      <name val="ＭＳ Ｐゴシック"/>
      <family val="3"/>
      <charset val="128"/>
    </font>
    <font>
      <b/>
      <sz val="10"/>
      <color indexed="10"/>
      <name val="ＭＳ Ｐゴシック"/>
      <family val="3"/>
      <charset val="128"/>
    </font>
    <font>
      <b/>
      <sz val="12"/>
      <name val="ＭＳ Ｐゴシック"/>
      <family val="3"/>
      <charset val="128"/>
    </font>
    <font>
      <sz val="14"/>
      <name val="ＭＳ ゴシック"/>
      <family val="3"/>
      <charset val="128"/>
    </font>
    <font>
      <sz val="11"/>
      <color indexed="9"/>
      <name val="ＭＳ Ｐゴシック"/>
      <family val="3"/>
      <charset val="128"/>
    </font>
    <font>
      <sz val="9"/>
      <color indexed="8"/>
      <name val="ＭＳ Ｐゴシック"/>
      <family val="3"/>
      <charset val="128"/>
    </font>
    <font>
      <sz val="11"/>
      <color indexed="9"/>
      <name val="ＭＳ ゴシック"/>
      <family val="3"/>
      <charset val="128"/>
    </font>
    <font>
      <b/>
      <sz val="12"/>
      <color indexed="8"/>
      <name val="ＭＳ Ｐゴシック"/>
      <family val="3"/>
      <charset val="128"/>
    </font>
    <font>
      <sz val="10"/>
      <color indexed="8"/>
      <name val="ＭＳ Ｐゴシック"/>
      <family val="3"/>
      <charset val="128"/>
    </font>
    <font>
      <sz val="9"/>
      <color indexed="9"/>
      <name val="ＭＳ Ｐゴシック"/>
      <family val="3"/>
      <charset val="128"/>
    </font>
    <font>
      <b/>
      <sz val="10"/>
      <color indexed="8"/>
      <name val="ＭＳ Ｐゴシック"/>
      <family val="3"/>
      <charset val="128"/>
    </font>
    <font>
      <b/>
      <sz val="9"/>
      <color indexed="8"/>
      <name val="ＭＳ Ｐゴシック"/>
      <family val="3"/>
      <charset val="128"/>
    </font>
    <font>
      <sz val="14"/>
      <color indexed="8"/>
      <name val="ＭＳ Ｐゴシック"/>
      <family val="3"/>
      <charset val="128"/>
    </font>
    <font>
      <sz val="10"/>
      <color indexed="9"/>
      <name val="ＭＳ ゴシック"/>
      <family val="3"/>
      <charset val="128"/>
    </font>
    <font>
      <b/>
      <sz val="14"/>
      <color indexed="9"/>
      <name val="ＭＳ Ｐゴシック"/>
      <family val="3"/>
      <charset val="128"/>
    </font>
    <font>
      <b/>
      <sz val="14"/>
      <color indexed="8"/>
      <name val="ＭＳ Ｐゴシック"/>
      <family val="3"/>
      <charset val="128"/>
    </font>
    <font>
      <sz val="6"/>
      <name val="ＭＳ Ｐゴシック"/>
      <family val="3"/>
      <charset val="128"/>
    </font>
    <font>
      <sz val="18"/>
      <name val="ＭＳ ゴシック"/>
      <family val="3"/>
      <charset val="128"/>
    </font>
    <font>
      <u val="double"/>
      <sz val="18"/>
      <name val="ＭＳ ゴシック"/>
      <family val="3"/>
      <charset val="128"/>
    </font>
    <font>
      <i/>
      <u val="double"/>
      <sz val="18"/>
      <name val="ＭＳ ゴシック"/>
      <family val="3"/>
      <charset val="128"/>
    </font>
    <font>
      <b/>
      <i/>
      <sz val="18"/>
      <name val="ＭＳ ゴシック"/>
      <family val="3"/>
      <charset val="128"/>
    </font>
    <font>
      <b/>
      <sz val="14"/>
      <name val="ＭＳ ゴシック"/>
      <family val="3"/>
      <charset val="128"/>
    </font>
    <font>
      <i/>
      <u val="double"/>
      <sz val="20"/>
      <name val="ＭＳ ゴシック"/>
      <family val="3"/>
      <charset val="128"/>
    </font>
    <font>
      <b/>
      <sz val="18"/>
      <name val="ＭＳ ゴシック"/>
      <family val="3"/>
      <charset val="128"/>
    </font>
    <font>
      <sz val="18"/>
      <color indexed="10"/>
      <name val="ＭＳ ゴシック"/>
      <family val="3"/>
      <charset val="128"/>
    </font>
    <font>
      <sz val="9"/>
      <name val="ＭＳ Ｐ明朝"/>
      <family val="1"/>
      <charset val="128"/>
    </font>
    <font>
      <sz val="14"/>
      <name val="ＭＳ Ｐ明朝"/>
      <family val="1"/>
      <charset val="128"/>
    </font>
    <font>
      <sz val="11"/>
      <color indexed="23"/>
      <name val="ＭＳ Ｐ明朝"/>
      <family val="1"/>
      <charset val="128"/>
    </font>
    <font>
      <sz val="14"/>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u/>
      <sz val="16"/>
      <color theme="10"/>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0"/>
      <color theme="1"/>
      <name val="ＭＳ Ｐゴシック"/>
      <family val="3"/>
      <charset val="128"/>
      <scheme val="minor"/>
    </font>
    <font>
      <b/>
      <sz val="11"/>
      <color rgb="FFFF0000"/>
      <name val="ＭＳ ゴシック"/>
      <family val="3"/>
      <charset val="128"/>
    </font>
    <font>
      <u/>
      <sz val="12"/>
      <color theme="10"/>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b/>
      <sz val="20"/>
      <name val="ＭＳ ゴシック"/>
      <family val="3"/>
      <charset val="128"/>
    </font>
    <font>
      <sz val="13"/>
      <name val="ＭＳ Ｐ明朝"/>
      <family val="1"/>
      <charset val="128"/>
    </font>
    <font>
      <sz val="12"/>
      <color theme="1"/>
      <name val="ＭＳ Ｐゴシック"/>
      <family val="3"/>
      <charset val="128"/>
      <scheme val="minor"/>
    </font>
    <font>
      <sz val="12"/>
      <color indexed="10"/>
      <name val="ＭＳ Ｐゴシック"/>
      <family val="3"/>
      <charset val="128"/>
    </font>
    <font>
      <b/>
      <sz val="11"/>
      <name val="ＭＳ Ｐゴシック"/>
      <family val="3"/>
      <charset val="128"/>
      <scheme val="minor"/>
    </font>
    <font>
      <b/>
      <sz val="14"/>
      <name val="ＭＳ Ｐゴシック"/>
      <family val="3"/>
      <charset val="128"/>
    </font>
    <font>
      <b/>
      <sz val="11"/>
      <color indexed="81"/>
      <name val="ＭＳ Ｐゴシック"/>
      <family val="3"/>
      <charset val="128"/>
    </font>
    <font>
      <b/>
      <sz val="11"/>
      <color indexed="10"/>
      <name val="ＭＳ Ｐゴシック"/>
      <family val="3"/>
      <charset val="128"/>
    </font>
    <font>
      <sz val="11"/>
      <color theme="0"/>
      <name val="ＭＳ ゴシック"/>
      <family val="3"/>
      <charset val="128"/>
    </font>
    <font>
      <b/>
      <sz val="12"/>
      <name val="ＭＳ Ｐゴシック"/>
      <family val="3"/>
      <charset val="128"/>
      <scheme val="minor"/>
    </font>
    <font>
      <b/>
      <sz val="11"/>
      <color indexed="39"/>
      <name val="ＭＳ Ｐ明朝"/>
      <family val="1"/>
      <charset val="128"/>
    </font>
  </fonts>
  <fills count="28">
    <fill>
      <patternFill patternType="none"/>
    </fill>
    <fill>
      <patternFill patternType="gray125"/>
    </fill>
    <fill>
      <patternFill patternType="solid">
        <fgColor indexed="29"/>
        <bgColor indexed="64"/>
      </patternFill>
    </fill>
    <fill>
      <patternFill patternType="solid">
        <fgColor indexed="44"/>
        <bgColor indexed="64"/>
      </patternFill>
    </fill>
    <fill>
      <patternFill patternType="solid">
        <fgColor indexed="13"/>
        <bgColor indexed="64"/>
      </patternFill>
    </fill>
    <fill>
      <patternFill patternType="solid">
        <fgColor indexed="11"/>
        <bgColor indexed="64"/>
      </patternFill>
    </fill>
    <fill>
      <patternFill patternType="solid">
        <fgColor indexed="26"/>
        <bgColor indexed="64"/>
      </patternFill>
    </fill>
    <fill>
      <patternFill patternType="solid">
        <fgColor indexed="56"/>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2"/>
        <bgColor indexed="64"/>
      </patternFill>
    </fill>
    <fill>
      <patternFill patternType="solid">
        <fgColor indexed="12"/>
        <bgColor indexed="64"/>
      </patternFill>
    </fill>
    <fill>
      <patternFill patternType="solid">
        <fgColor indexed="31"/>
        <bgColor indexed="64"/>
      </patternFill>
    </fill>
    <fill>
      <patternFill patternType="solid">
        <fgColor indexed="45"/>
        <bgColor indexed="64"/>
      </patternFill>
    </fill>
    <fill>
      <patternFill patternType="solid">
        <fgColor indexed="50"/>
        <bgColor indexed="64"/>
      </patternFill>
    </fill>
    <fill>
      <patternFill patternType="solid">
        <fgColor indexed="52"/>
        <bgColor indexed="64"/>
      </patternFill>
    </fill>
    <fill>
      <patternFill patternType="solid">
        <fgColor indexed="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99FF"/>
        <bgColor indexed="64"/>
      </patternFill>
    </fill>
    <fill>
      <patternFill patternType="solid">
        <fgColor theme="3" tint="0.79998168889431442"/>
        <bgColor indexed="64"/>
      </patternFill>
    </fill>
  </fills>
  <borders count="2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bottom style="hair">
        <color indexed="10"/>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hair">
        <color indexed="10"/>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hair">
        <color indexed="64"/>
      </left>
      <right style="hair">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bottom style="hair">
        <color indexed="64"/>
      </bottom>
      <diagonal/>
    </border>
    <border>
      <left/>
      <right style="medium">
        <color indexed="64"/>
      </right>
      <top style="thin">
        <color indexed="64"/>
      </top>
      <bottom style="dotted">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theme="4"/>
      </left>
      <right/>
      <top style="medium">
        <color theme="4"/>
      </top>
      <bottom/>
      <diagonal/>
    </border>
    <border>
      <left/>
      <right/>
      <top style="medium">
        <color theme="4"/>
      </top>
      <bottom/>
      <diagonal/>
    </border>
    <border>
      <left/>
      <right style="dotted">
        <color theme="4"/>
      </right>
      <top style="medium">
        <color theme="4"/>
      </top>
      <bottom/>
      <diagonal/>
    </border>
    <border>
      <left style="dotted">
        <color theme="4"/>
      </left>
      <right/>
      <top style="medium">
        <color theme="4"/>
      </top>
      <bottom/>
      <diagonal/>
    </border>
    <border>
      <left/>
      <right style="medium">
        <color theme="4"/>
      </right>
      <top style="medium">
        <color theme="4"/>
      </top>
      <bottom/>
      <diagonal/>
    </border>
    <border>
      <left/>
      <right/>
      <top/>
      <bottom style="double">
        <color theme="4"/>
      </bottom>
      <diagonal/>
    </border>
    <border>
      <left/>
      <right style="medium">
        <color theme="4"/>
      </right>
      <top/>
      <bottom style="double">
        <color theme="4"/>
      </bottom>
      <diagonal/>
    </border>
    <border>
      <left/>
      <right/>
      <top style="double">
        <color theme="4"/>
      </top>
      <bottom/>
      <diagonal/>
    </border>
    <border>
      <left style="dotted">
        <color theme="4"/>
      </left>
      <right/>
      <top style="double">
        <color theme="4"/>
      </top>
      <bottom/>
      <diagonal/>
    </border>
    <border>
      <left/>
      <right style="medium">
        <color theme="4"/>
      </right>
      <top style="double">
        <color theme="4"/>
      </top>
      <bottom/>
      <diagonal/>
    </border>
    <border>
      <left/>
      <right/>
      <top/>
      <bottom style="medium">
        <color theme="4"/>
      </bottom>
      <diagonal/>
    </border>
    <border>
      <left/>
      <right style="medium">
        <color theme="4"/>
      </right>
      <top/>
      <bottom style="medium">
        <color theme="4"/>
      </bottom>
      <diagonal/>
    </border>
    <border>
      <left style="double">
        <color theme="3" tint="-0.24994659260841701"/>
      </left>
      <right/>
      <top style="double">
        <color theme="3" tint="-0.24994659260841701"/>
      </top>
      <bottom/>
      <diagonal/>
    </border>
    <border>
      <left/>
      <right/>
      <top style="double">
        <color theme="3" tint="-0.24994659260841701"/>
      </top>
      <bottom/>
      <diagonal/>
    </border>
    <border>
      <left/>
      <right style="double">
        <color theme="3" tint="-0.24994659260841701"/>
      </right>
      <top style="double">
        <color theme="3" tint="-0.24994659260841701"/>
      </top>
      <bottom/>
      <diagonal/>
    </border>
    <border>
      <left style="double">
        <color theme="3" tint="-0.24994659260841701"/>
      </left>
      <right/>
      <top/>
      <bottom/>
      <diagonal/>
    </border>
    <border>
      <left/>
      <right style="double">
        <color theme="3" tint="-0.24994659260841701"/>
      </right>
      <top/>
      <bottom/>
      <diagonal/>
    </border>
    <border>
      <left style="double">
        <color theme="3" tint="-0.24994659260841701"/>
      </left>
      <right/>
      <top/>
      <bottom style="double">
        <color theme="3" tint="-0.24994659260841701"/>
      </bottom>
      <diagonal/>
    </border>
    <border>
      <left/>
      <right/>
      <top/>
      <bottom style="double">
        <color theme="3" tint="-0.24994659260841701"/>
      </bottom>
      <diagonal/>
    </border>
    <border>
      <left/>
      <right style="double">
        <color theme="3" tint="-0.24994659260841701"/>
      </right>
      <top/>
      <bottom style="double">
        <color theme="3" tint="-0.24994659260841701"/>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medium">
        <color theme="4"/>
      </left>
      <right/>
      <top/>
      <bottom/>
      <diagonal/>
    </border>
    <border>
      <left/>
      <right style="dotted">
        <color theme="4"/>
      </right>
      <top/>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diagonalUp="1">
      <left style="hair">
        <color indexed="64"/>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diagonalUp="1">
      <left style="hair">
        <color indexed="64"/>
      </left>
      <right style="medium">
        <color indexed="64"/>
      </right>
      <top style="thin">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hair">
        <color indexed="64"/>
      </top>
      <bottom/>
      <diagonal/>
    </border>
    <border diagonalUp="1">
      <left/>
      <right style="medium">
        <color indexed="64"/>
      </right>
      <top style="hair">
        <color indexed="64"/>
      </top>
      <bottom style="thin">
        <color indexed="64"/>
      </bottom>
      <diagonal style="hair">
        <color indexed="64"/>
      </diagonal>
    </border>
    <border diagonalUp="1">
      <left/>
      <right style="medium">
        <color indexed="64"/>
      </right>
      <top style="thin">
        <color indexed="64"/>
      </top>
      <bottom style="hair">
        <color indexed="64"/>
      </bottom>
      <diagonal style="hair">
        <color indexed="64"/>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diagonalUp="1">
      <left style="hair">
        <color indexed="64"/>
      </left>
      <right/>
      <top style="hair">
        <color indexed="64"/>
      </top>
      <bottom style="medium">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right style="medium">
        <color indexed="64"/>
      </right>
      <top style="hair">
        <color indexed="64"/>
      </top>
      <bottom style="medium">
        <color indexed="64"/>
      </bottom>
      <diagonal style="hair">
        <color indexed="64"/>
      </diagonal>
    </border>
    <border>
      <left style="thin">
        <color indexed="64"/>
      </left>
      <right style="hair">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hair">
        <color indexed="64"/>
      </left>
      <right style="thin">
        <color indexed="64"/>
      </right>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top style="thin">
        <color indexed="64"/>
      </top>
      <bottom style="hair">
        <color indexed="10"/>
      </bottom>
      <diagonal/>
    </border>
    <border>
      <left style="medium">
        <color indexed="64"/>
      </left>
      <right/>
      <top/>
      <bottom style="hair">
        <color indexed="10"/>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medium">
        <color indexed="64"/>
      </top>
      <bottom style="hair">
        <color indexed="10"/>
      </bottom>
      <diagonal/>
    </border>
    <border>
      <left/>
      <right style="thin">
        <color indexed="64"/>
      </right>
      <top style="medium">
        <color indexed="64"/>
      </top>
      <bottom style="hair">
        <color indexed="10"/>
      </bottom>
      <diagonal/>
    </border>
    <border>
      <left/>
      <right/>
      <top style="medium">
        <color indexed="64"/>
      </top>
      <bottom style="hair">
        <color indexed="10"/>
      </bottom>
      <diagonal/>
    </border>
    <border>
      <left style="thin">
        <color indexed="64"/>
      </left>
      <right style="thin">
        <color indexed="64"/>
      </right>
      <top style="medium">
        <color indexed="64"/>
      </top>
      <bottom style="hair">
        <color indexed="10"/>
      </bottom>
      <diagonal/>
    </border>
    <border>
      <left style="thin">
        <color indexed="64"/>
      </left>
      <right/>
      <top style="medium">
        <color indexed="64"/>
      </top>
      <bottom style="hair">
        <color indexed="10"/>
      </bottom>
      <diagonal/>
    </border>
    <border>
      <left style="thin">
        <color indexed="64"/>
      </left>
      <right style="medium">
        <color indexed="64"/>
      </right>
      <top style="medium">
        <color indexed="64"/>
      </top>
      <bottom style="hair">
        <color indexed="12"/>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8">
    <xf numFmtId="0" fontId="0" fillId="0" borderId="0">
      <alignment vertical="center"/>
    </xf>
    <xf numFmtId="0" fontId="60" fillId="0" borderId="0" applyNumberForma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3" fillId="0" borderId="0"/>
  </cellStyleXfs>
  <cellXfs count="683">
    <xf numFmtId="0" fontId="0" fillId="0" borderId="0" xfId="0">
      <alignment vertical="center"/>
    </xf>
    <xf numFmtId="0" fontId="0" fillId="0" borderId="0" xfId="0"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8" fillId="2" borderId="1" xfId="7" applyFont="1" applyFill="1" applyBorder="1" applyAlignment="1">
      <alignment horizontal="center" vertical="center"/>
    </xf>
    <xf numFmtId="0" fontId="8" fillId="2" borderId="1" xfId="7" applyFont="1" applyFill="1" applyBorder="1" applyAlignment="1">
      <alignment horizontal="center" vertical="center" wrapText="1"/>
    </xf>
    <xf numFmtId="0" fontId="8" fillId="3" borderId="1" xfId="7" applyFont="1" applyFill="1" applyBorder="1" applyAlignment="1">
      <alignment horizontal="center" vertical="center"/>
    </xf>
    <xf numFmtId="0" fontId="8" fillId="3" borderId="1" xfId="7" applyFont="1" applyFill="1" applyBorder="1" applyAlignment="1">
      <alignment horizontal="center" vertical="center" wrapText="1"/>
    </xf>
    <xf numFmtId="0" fontId="0" fillId="4" borderId="1" xfId="0" applyFill="1" applyBorder="1" applyAlignment="1">
      <alignment horizontal="center" vertical="center"/>
    </xf>
    <xf numFmtId="0" fontId="0" fillId="5" borderId="1" xfId="0" applyFill="1" applyBorder="1" applyAlignment="1">
      <alignment horizontal="center" vertical="center"/>
    </xf>
    <xf numFmtId="49" fontId="13" fillId="6" borderId="3" xfId="5" applyNumberFormat="1" applyFont="1" applyFill="1" applyBorder="1" applyAlignment="1" applyProtection="1">
      <alignment horizontal="center" vertical="center"/>
      <protection locked="0"/>
    </xf>
    <xf numFmtId="49" fontId="13" fillId="6" borderId="4" xfId="5" quotePrefix="1" applyNumberFormat="1" applyFont="1" applyFill="1" applyBorder="1" applyAlignment="1" applyProtection="1">
      <alignment horizontal="center" vertical="center"/>
      <protection locked="0"/>
    </xf>
    <xf numFmtId="0" fontId="4" fillId="3" borderId="1" xfId="5" applyNumberFormat="1" applyFont="1" applyFill="1" applyBorder="1" applyAlignment="1">
      <alignment horizontal="center" vertical="center"/>
    </xf>
    <xf numFmtId="0" fontId="0" fillId="0" borderId="0" xfId="0" applyNumberFormat="1" applyAlignment="1">
      <alignment horizontal="center" vertical="center"/>
    </xf>
    <xf numFmtId="49" fontId="13" fillId="6" borderId="6" xfId="5" quotePrefix="1" applyNumberFormat="1" applyFont="1" applyFill="1" applyBorder="1" applyAlignment="1" applyProtection="1">
      <alignment horizontal="center" vertical="center"/>
      <protection locked="0"/>
    </xf>
    <xf numFmtId="49" fontId="13" fillId="6" borderId="3" xfId="5" applyNumberFormat="1" applyFont="1" applyFill="1" applyBorder="1" applyAlignment="1" applyProtection="1">
      <alignment horizontal="right" vertical="center"/>
      <protection locked="0"/>
    </xf>
    <xf numFmtId="49" fontId="13" fillId="6" borderId="7" xfId="5" applyNumberFormat="1" applyFont="1" applyFill="1" applyBorder="1" applyAlignment="1" applyProtection="1">
      <alignment horizontal="right" vertical="center"/>
      <protection locked="0"/>
    </xf>
    <xf numFmtId="49" fontId="13" fillId="6" borderId="7" xfId="5" applyNumberFormat="1" applyFont="1" applyFill="1" applyBorder="1" applyAlignment="1" applyProtection="1">
      <alignment horizontal="center" vertical="center"/>
      <protection locked="0"/>
    </xf>
    <xf numFmtId="49" fontId="13" fillId="6" borderId="8" xfId="5" quotePrefix="1" applyNumberFormat="1" applyFont="1" applyFill="1" applyBorder="1" applyAlignment="1" applyProtection="1">
      <alignment horizontal="center" vertical="center"/>
      <protection locked="0"/>
    </xf>
    <xf numFmtId="49" fontId="13" fillId="6" borderId="9" xfId="5" quotePrefix="1" applyNumberFormat="1" applyFont="1" applyFill="1" applyBorder="1" applyAlignment="1" applyProtection="1">
      <alignment horizontal="center" vertical="center"/>
      <protection locked="0"/>
    </xf>
    <xf numFmtId="49" fontId="13" fillId="6" borderId="10" xfId="5" applyNumberFormat="1" applyFont="1" applyFill="1" applyBorder="1" applyAlignment="1" applyProtection="1">
      <alignment horizontal="right" vertical="center"/>
      <protection locked="0"/>
    </xf>
    <xf numFmtId="49" fontId="13" fillId="6" borderId="10" xfId="5" applyNumberFormat="1" applyFont="1" applyFill="1" applyBorder="1" applyAlignment="1" applyProtection="1">
      <alignment horizontal="center" vertical="center"/>
      <protection locked="0"/>
    </xf>
    <xf numFmtId="49" fontId="13" fillId="6" borderId="11" xfId="5" quotePrefix="1" applyNumberFormat="1" applyFont="1" applyFill="1" applyBorder="1" applyAlignment="1" applyProtection="1">
      <alignment horizontal="center" vertical="center"/>
      <protection locked="0"/>
    </xf>
    <xf numFmtId="49" fontId="13" fillId="6" borderId="12" xfId="5" quotePrefix="1" applyNumberFormat="1" applyFont="1" applyFill="1" applyBorder="1" applyAlignment="1" applyProtection="1">
      <alignment horizontal="center" vertical="center"/>
      <protection locked="0"/>
    </xf>
    <xf numFmtId="0" fontId="7" fillId="0" borderId="0" xfId="0" applyFont="1" applyProtection="1">
      <alignment vertical="center"/>
    </xf>
    <xf numFmtId="0" fontId="15" fillId="10" borderId="14" xfId="5" applyFont="1" applyFill="1" applyBorder="1" applyAlignment="1" applyProtection="1">
      <alignment horizontal="center" vertical="center"/>
      <protection hidden="1"/>
    </xf>
    <xf numFmtId="49" fontId="13" fillId="11" borderId="15" xfId="5" applyNumberFormat="1" applyFont="1" applyFill="1" applyBorder="1" applyAlignment="1" applyProtection="1">
      <alignment horizontal="center" vertical="center"/>
      <protection hidden="1"/>
    </xf>
    <xf numFmtId="49" fontId="13" fillId="11" borderId="16" xfId="5" applyNumberFormat="1" applyFont="1" applyFill="1" applyBorder="1" applyAlignment="1" applyProtection="1">
      <alignment horizontal="center" vertical="center"/>
      <protection hidden="1"/>
    </xf>
    <xf numFmtId="49" fontId="13" fillId="11" borderId="17" xfId="5" applyNumberFormat="1" applyFont="1" applyFill="1" applyBorder="1" applyAlignment="1" applyProtection="1">
      <alignment horizontal="center" vertical="center"/>
      <protection hidden="1"/>
    </xf>
    <xf numFmtId="0" fontId="13" fillId="11" borderId="18" xfId="5" applyFont="1" applyFill="1" applyBorder="1" applyAlignment="1" applyProtection="1">
      <alignment horizontal="left" vertical="center" shrinkToFit="1"/>
      <protection hidden="1"/>
    </xf>
    <xf numFmtId="0" fontId="15" fillId="10" borderId="19" xfId="5" applyFont="1" applyFill="1" applyBorder="1" applyAlignment="1" applyProtection="1">
      <alignment horizontal="center" vertical="center"/>
      <protection hidden="1"/>
    </xf>
    <xf numFmtId="49" fontId="13" fillId="11" borderId="0" xfId="5" applyNumberFormat="1" applyFont="1" applyFill="1" applyBorder="1" applyAlignment="1" applyProtection="1">
      <alignment horizontal="center" vertical="center"/>
      <protection hidden="1"/>
    </xf>
    <xf numFmtId="49" fontId="13" fillId="11" borderId="20" xfId="5" applyNumberFormat="1" applyFont="1" applyFill="1" applyBorder="1" applyAlignment="1" applyProtection="1">
      <alignment horizontal="center" vertical="center"/>
      <protection hidden="1"/>
    </xf>
    <xf numFmtId="49" fontId="13" fillId="11" borderId="21" xfId="5" applyNumberFormat="1" applyFont="1" applyFill="1" applyBorder="1" applyAlignment="1" applyProtection="1">
      <alignment horizontal="center" vertical="center"/>
      <protection hidden="1"/>
    </xf>
    <xf numFmtId="0" fontId="7" fillId="0" borderId="0" xfId="0" applyFont="1" applyFill="1" applyAlignment="1" applyProtection="1">
      <alignment horizontal="center" vertical="center"/>
    </xf>
    <xf numFmtId="49" fontId="7" fillId="0" borderId="0" xfId="0" applyNumberFormat="1" applyFont="1" applyAlignment="1" applyProtection="1">
      <alignment horizontal="left" vertical="center"/>
    </xf>
    <xf numFmtId="49" fontId="7" fillId="0" borderId="0" xfId="0" applyNumberFormat="1" applyFont="1" applyProtection="1">
      <alignment vertical="center"/>
    </xf>
    <xf numFmtId="49" fontId="7" fillId="0" borderId="0" xfId="0" applyNumberFormat="1" applyFont="1" applyAlignment="1" applyProtection="1">
      <alignment horizontal="center" vertical="center"/>
    </xf>
    <xf numFmtId="0" fontId="7" fillId="0" borderId="0" xfId="0" applyFont="1" applyFill="1" applyAlignment="1" applyProtection="1">
      <alignment horizontal="left" vertical="center"/>
    </xf>
    <xf numFmtId="49" fontId="7" fillId="0" borderId="0" xfId="0" applyNumberFormat="1" applyFont="1" applyFill="1" applyAlignment="1" applyProtection="1">
      <alignment horizontal="right" vertical="center"/>
    </xf>
    <xf numFmtId="49" fontId="7" fillId="0" borderId="0" xfId="0" applyNumberFormat="1" applyFont="1" applyFill="1" applyAlignment="1" applyProtection="1">
      <alignment horizontal="center" vertical="center"/>
    </xf>
    <xf numFmtId="0" fontId="13" fillId="6" borderId="23" xfId="5" applyFont="1" applyFill="1" applyBorder="1" applyAlignment="1" applyProtection="1">
      <alignment horizontal="left" vertical="center" shrinkToFit="1"/>
      <protection locked="0"/>
    </xf>
    <xf numFmtId="49" fontId="13" fillId="0" borderId="16" xfId="5" applyNumberFormat="1" applyFont="1" applyBorder="1" applyAlignment="1" applyProtection="1">
      <alignment horizontal="center" vertical="center"/>
      <protection locked="0"/>
    </xf>
    <xf numFmtId="49" fontId="13" fillId="0" borderId="15" xfId="5" applyNumberFormat="1" applyFont="1" applyFill="1" applyBorder="1" applyAlignment="1" applyProtection="1">
      <alignment horizontal="center" vertical="center"/>
      <protection locked="0"/>
    </xf>
    <xf numFmtId="49" fontId="13" fillId="0" borderId="24" xfId="5" applyNumberFormat="1" applyFont="1" applyFill="1" applyBorder="1" applyAlignment="1" applyProtection="1">
      <alignment horizontal="center" vertical="center"/>
      <protection locked="0"/>
    </xf>
    <xf numFmtId="49" fontId="13" fillId="0" borderId="17" xfId="5" applyNumberFormat="1" applyFont="1" applyFill="1" applyBorder="1" applyAlignment="1" applyProtection="1">
      <alignment horizontal="center" vertical="center"/>
      <protection locked="0"/>
    </xf>
    <xf numFmtId="0" fontId="13" fillId="6" borderId="25" xfId="5" applyFont="1" applyFill="1" applyBorder="1" applyAlignment="1" applyProtection="1">
      <alignment horizontal="left" vertical="center" shrinkToFit="1"/>
      <protection locked="0"/>
    </xf>
    <xf numFmtId="49" fontId="13" fillId="0" borderId="26" xfId="5" applyNumberFormat="1" applyFont="1" applyBorder="1" applyAlignment="1" applyProtection="1">
      <alignment horizontal="center" vertical="center"/>
      <protection locked="0"/>
    </xf>
    <xf numFmtId="49" fontId="13" fillId="0" borderId="27" xfId="5" applyNumberFormat="1" applyFont="1" applyFill="1" applyBorder="1" applyAlignment="1" applyProtection="1">
      <alignment horizontal="center" vertical="center"/>
      <protection locked="0"/>
    </xf>
    <xf numFmtId="49" fontId="13" fillId="0" borderId="28" xfId="5" applyNumberFormat="1" applyFont="1" applyFill="1" applyBorder="1" applyAlignment="1" applyProtection="1">
      <alignment horizontal="center" vertical="center"/>
      <protection locked="0"/>
    </xf>
    <xf numFmtId="49" fontId="13" fillId="0" borderId="29" xfId="5" applyNumberFormat="1" applyFont="1" applyFill="1" applyBorder="1" applyAlignment="1" applyProtection="1">
      <alignment horizontal="center" vertical="center"/>
      <protection locked="0"/>
    </xf>
    <xf numFmtId="0" fontId="13" fillId="6" borderId="22" xfId="5" applyFont="1" applyFill="1" applyBorder="1" applyAlignment="1" applyProtection="1">
      <alignment horizontal="left" vertical="center" shrinkToFit="1"/>
      <protection locked="0"/>
    </xf>
    <xf numFmtId="0" fontId="13" fillId="6" borderId="18" xfId="5" applyFont="1" applyFill="1" applyBorder="1" applyAlignment="1" applyProtection="1">
      <alignment horizontal="left" vertical="center" shrinkToFit="1"/>
      <protection locked="0"/>
    </xf>
    <xf numFmtId="49" fontId="13" fillId="6" borderId="6" xfId="5" applyNumberFormat="1" applyFont="1" applyFill="1" applyBorder="1" applyAlignment="1" applyProtection="1">
      <alignment horizontal="center" vertical="center"/>
      <protection locked="0"/>
    </xf>
    <xf numFmtId="0" fontId="17" fillId="0" borderId="0" xfId="5" applyFont="1" applyFill="1" applyAlignment="1" applyProtection="1">
      <alignment horizontal="center"/>
      <protection locked="0"/>
    </xf>
    <xf numFmtId="0" fontId="17" fillId="0" borderId="0" xfId="5" applyFont="1" applyFill="1" applyProtection="1">
      <protection locked="0"/>
    </xf>
    <xf numFmtId="0" fontId="17" fillId="0" borderId="0" xfId="5" applyFont="1" applyFill="1" applyBorder="1" applyProtection="1">
      <protection locked="0"/>
    </xf>
    <xf numFmtId="0" fontId="17" fillId="0" borderId="0" xfId="5" applyFont="1" applyFill="1" applyBorder="1" applyAlignment="1" applyProtection="1">
      <alignment horizontal="center"/>
      <protection locked="0"/>
    </xf>
    <xf numFmtId="0" fontId="17" fillId="0" borderId="0" xfId="5" applyFont="1" applyFill="1" applyAlignment="1" applyProtection="1">
      <alignment horizontal="left" vertical="center"/>
      <protection locked="0"/>
    </xf>
    <xf numFmtId="0" fontId="19" fillId="0" borderId="0" xfId="0" applyFont="1" applyProtection="1">
      <alignment vertical="center"/>
      <protection locked="0"/>
    </xf>
    <xf numFmtId="0" fontId="17" fillId="0" borderId="0" xfId="5" applyFont="1" applyFill="1" applyAlignment="1" applyProtection="1">
      <alignment horizontal="distributed"/>
      <protection locked="0"/>
    </xf>
    <xf numFmtId="0" fontId="17" fillId="0" borderId="0" xfId="5" applyFont="1" applyFill="1" applyBorder="1" applyAlignment="1" applyProtection="1">
      <protection locked="0"/>
    </xf>
    <xf numFmtId="0" fontId="19" fillId="0" borderId="0" xfId="0" applyFont="1" applyFill="1" applyBorder="1" applyAlignment="1" applyProtection="1">
      <alignment horizontal="center" vertical="center"/>
      <protection locked="0"/>
    </xf>
    <xf numFmtId="0" fontId="17" fillId="0" borderId="0" xfId="5" applyFont="1" applyFill="1" applyBorder="1" applyAlignment="1" applyProtection="1">
      <alignment vertical="center"/>
      <protection locked="0"/>
    </xf>
    <xf numFmtId="0" fontId="17" fillId="0" borderId="0" xfId="5" applyFont="1" applyFill="1" applyBorder="1" applyAlignment="1" applyProtection="1">
      <alignment horizontal="distributed" vertical="center"/>
      <protection locked="0"/>
    </xf>
    <xf numFmtId="0" fontId="17" fillId="0" borderId="0" xfId="5" applyFont="1" applyFill="1" applyBorder="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19" fillId="0" borderId="0" xfId="0" applyFont="1" applyFill="1" applyAlignment="1" applyProtection="1">
      <alignment horizontal="left" vertical="center"/>
      <protection locked="0"/>
    </xf>
    <xf numFmtId="0" fontId="19" fillId="0" borderId="0" xfId="0" applyFont="1" applyFill="1" applyProtection="1">
      <alignment vertical="center"/>
      <protection locked="0"/>
    </xf>
    <xf numFmtId="0" fontId="17" fillId="0" borderId="31" xfId="5" applyNumberFormat="1" applyFont="1" applyFill="1" applyBorder="1" applyAlignment="1" applyProtection="1">
      <alignment horizontal="center" vertical="center"/>
    </xf>
    <xf numFmtId="0" fontId="17" fillId="0" borderId="32" xfId="5" applyNumberFormat="1" applyFont="1" applyFill="1" applyBorder="1" applyAlignment="1" applyProtection="1">
      <alignment horizontal="center" vertical="center"/>
    </xf>
    <xf numFmtId="0" fontId="17" fillId="0" borderId="33" xfId="5" applyNumberFormat="1" applyFont="1" applyFill="1" applyBorder="1" applyAlignment="1" applyProtection="1">
      <alignment horizontal="center" vertical="center"/>
    </xf>
    <xf numFmtId="0" fontId="17" fillId="0" borderId="34" xfId="5" applyNumberFormat="1" applyFont="1" applyFill="1" applyBorder="1" applyAlignment="1" applyProtection="1">
      <alignment horizontal="center" vertical="center"/>
    </xf>
    <xf numFmtId="0" fontId="13" fillId="0" borderId="0" xfId="5" applyFont="1" applyFill="1" applyBorder="1" applyProtection="1">
      <protection locked="0"/>
    </xf>
    <xf numFmtId="0" fontId="13" fillId="0" borderId="0" xfId="5" applyFont="1" applyFill="1" applyAlignment="1" applyProtection="1">
      <alignment horizontal="left" vertical="center"/>
      <protection locked="0"/>
    </xf>
    <xf numFmtId="0" fontId="13" fillId="0" borderId="0" xfId="5" applyFont="1" applyFill="1" applyBorder="1" applyAlignment="1" applyProtection="1">
      <alignment horizontal="right"/>
      <protection locked="0"/>
    </xf>
    <xf numFmtId="0" fontId="7" fillId="0" borderId="0" xfId="0" applyFont="1" applyProtection="1">
      <alignment vertical="center"/>
      <protection locked="0"/>
    </xf>
    <xf numFmtId="0" fontId="37" fillId="0" borderId="0" xfId="0" applyNumberFormat="1" applyFont="1" applyAlignment="1" applyProtection="1">
      <alignment horizontal="left" vertical="center"/>
      <protection locked="0"/>
    </xf>
    <xf numFmtId="0" fontId="35" fillId="0" borderId="0" xfId="0" applyNumberFormat="1" applyFont="1" applyAlignment="1" applyProtection="1">
      <alignment horizontal="center" vertical="center"/>
      <protection locked="0"/>
    </xf>
    <xf numFmtId="0" fontId="35" fillId="0" borderId="0" xfId="0" applyNumberFormat="1" applyFont="1" applyProtection="1">
      <alignment vertical="center"/>
      <protection locked="0"/>
    </xf>
    <xf numFmtId="0" fontId="35" fillId="0" borderId="0" xfId="0" applyNumberFormat="1" applyFont="1" applyAlignment="1" applyProtection="1">
      <alignment horizontal="left" vertical="center"/>
      <protection locked="0"/>
    </xf>
    <xf numFmtId="0" fontId="38" fillId="0" borderId="0" xfId="0" applyNumberFormat="1" applyFont="1" applyAlignment="1" applyProtection="1">
      <alignment horizontal="left" vertical="center"/>
      <protection locked="0"/>
    </xf>
    <xf numFmtId="0" fontId="38" fillId="0" borderId="0" xfId="0" applyNumberFormat="1" applyFont="1" applyAlignment="1" applyProtection="1">
      <alignment horizontal="center" vertical="center"/>
      <protection locked="0"/>
    </xf>
    <xf numFmtId="0" fontId="38" fillId="0" borderId="0" xfId="0" applyNumberFormat="1" applyFont="1" applyProtection="1">
      <alignment vertical="center"/>
      <protection locked="0"/>
    </xf>
    <xf numFmtId="0" fontId="39" fillId="12" borderId="35" xfId="5" applyFont="1" applyFill="1" applyBorder="1" applyAlignment="1" applyProtection="1">
      <alignment horizontal="center" vertical="center" shrinkToFit="1"/>
      <protection locked="0"/>
    </xf>
    <xf numFmtId="0" fontId="29" fillId="0" borderId="35" xfId="5" applyFont="1" applyFill="1" applyBorder="1" applyAlignment="1" applyProtection="1">
      <alignment horizontal="center" vertical="center" shrinkToFit="1"/>
      <protection locked="0"/>
    </xf>
    <xf numFmtId="180" fontId="29" fillId="0" borderId="1" xfId="5" applyNumberFormat="1" applyFont="1" applyFill="1" applyBorder="1" applyAlignment="1" applyProtection="1">
      <alignment horizontal="right" vertical="center" shrinkToFit="1"/>
      <protection locked="0"/>
    </xf>
    <xf numFmtId="49" fontId="35" fillId="0" borderId="0" xfId="0" applyNumberFormat="1" applyFont="1" applyAlignment="1" applyProtection="1">
      <alignment horizontal="center" vertical="center"/>
      <protection locked="0"/>
    </xf>
    <xf numFmtId="0" fontId="0" fillId="0" borderId="0" xfId="0" applyNumberFormat="1" applyFont="1" applyAlignment="1" applyProtection="1">
      <alignment horizontal="center" vertical="center"/>
      <protection locked="0"/>
    </xf>
    <xf numFmtId="0" fontId="0" fillId="0" borderId="0" xfId="0" applyNumberFormat="1" applyFont="1" applyProtection="1">
      <alignment vertical="center"/>
      <protection locked="0"/>
    </xf>
    <xf numFmtId="0" fontId="0" fillId="0" borderId="0" xfId="0" applyNumberFormat="1" applyFont="1" applyAlignment="1" applyProtection="1">
      <alignment horizontal="left" vertical="center"/>
      <protection locked="0"/>
    </xf>
    <xf numFmtId="0" fontId="25" fillId="0" borderId="0" xfId="5" applyFont="1" applyFill="1" applyBorder="1" applyAlignment="1" applyProtection="1">
      <alignment horizontal="left" vertical="center" indent="1" shrinkToFit="1"/>
      <protection locked="0"/>
    </xf>
    <xf numFmtId="179" fontId="26" fillId="0" borderId="0" xfId="5" applyNumberFormat="1" applyFont="1" applyFill="1" applyBorder="1" applyAlignment="1" applyProtection="1">
      <alignment horizontal="right" vertical="center" shrinkToFit="1"/>
      <protection locked="0"/>
    </xf>
    <xf numFmtId="42" fontId="26" fillId="0" borderId="0" xfId="5" applyNumberFormat="1" applyFont="1" applyFill="1" applyBorder="1" applyAlignment="1" applyProtection="1">
      <alignment horizontal="right" vertical="center" shrinkToFit="1"/>
      <protection locked="0"/>
    </xf>
    <xf numFmtId="0" fontId="40" fillId="0" borderId="0" xfId="0" applyNumberFormat="1" applyFont="1" applyAlignment="1" applyProtection="1">
      <alignment horizontal="left" vertical="center"/>
      <protection locked="0"/>
    </xf>
    <xf numFmtId="0" fontId="41" fillId="0" borderId="0" xfId="0" applyNumberFormat="1" applyFont="1" applyAlignment="1" applyProtection="1">
      <alignment horizontal="center"/>
      <protection locked="0"/>
    </xf>
    <xf numFmtId="0" fontId="35" fillId="0" borderId="0" xfId="0" applyNumberFormat="1" applyFont="1" applyAlignment="1" applyProtection="1">
      <alignment horizontal="center"/>
      <protection locked="0"/>
    </xf>
    <xf numFmtId="0" fontId="35" fillId="0" borderId="0" xfId="0" applyNumberFormat="1" applyFont="1" applyAlignment="1" applyProtection="1">
      <protection locked="0"/>
    </xf>
    <xf numFmtId="0" fontId="41" fillId="0" borderId="0" xfId="0" applyNumberFormat="1" applyFont="1" applyAlignment="1" applyProtection="1">
      <alignment horizontal="center" vertical="center"/>
      <protection locked="0"/>
    </xf>
    <xf numFmtId="0" fontId="41" fillId="0" borderId="0" xfId="0" applyNumberFormat="1" applyFont="1" applyAlignment="1" applyProtection="1">
      <alignment horizontal="left" vertical="center"/>
      <protection locked="0"/>
    </xf>
    <xf numFmtId="0" fontId="35" fillId="13" borderId="20" xfId="0" applyNumberFormat="1" applyFont="1" applyFill="1" applyBorder="1" applyAlignment="1" applyProtection="1">
      <alignment horizontal="center" vertical="center"/>
      <protection locked="0"/>
    </xf>
    <xf numFmtId="0" fontId="35" fillId="13" borderId="36" xfId="0" applyNumberFormat="1" applyFont="1" applyFill="1" applyBorder="1" applyAlignment="1" applyProtection="1">
      <alignment horizontal="center" vertical="center"/>
      <protection locked="0"/>
    </xf>
    <xf numFmtId="0" fontId="35" fillId="13" borderId="37" xfId="0" applyNumberFormat="1" applyFont="1" applyFill="1" applyBorder="1" applyAlignment="1" applyProtection="1">
      <alignment horizontal="center" vertical="center"/>
      <protection locked="0"/>
    </xf>
    <xf numFmtId="0" fontId="35" fillId="14" borderId="20" xfId="0" applyNumberFormat="1" applyFont="1" applyFill="1" applyBorder="1" applyAlignment="1" applyProtection="1">
      <alignment horizontal="center" vertical="center"/>
      <protection locked="0"/>
    </xf>
    <xf numFmtId="0" fontId="35" fillId="14" borderId="36" xfId="0" applyNumberFormat="1" applyFont="1" applyFill="1" applyBorder="1" applyAlignment="1" applyProtection="1">
      <alignment horizontal="center" vertical="center"/>
      <protection locked="0"/>
    </xf>
    <xf numFmtId="0" fontId="35" fillId="14" borderId="37" xfId="0" applyNumberFormat="1" applyFont="1" applyFill="1" applyBorder="1" applyAlignment="1" applyProtection="1">
      <alignment horizontal="center" vertical="center"/>
      <protection locked="0"/>
    </xf>
    <xf numFmtId="0" fontId="35" fillId="13" borderId="26" xfId="0" applyNumberFormat="1" applyFont="1" applyFill="1" applyBorder="1" applyAlignment="1" applyProtection="1">
      <alignment horizontal="center" vertical="center"/>
      <protection locked="0"/>
    </xf>
    <xf numFmtId="0" fontId="35" fillId="14" borderId="26" xfId="0" applyNumberFormat="1" applyFont="1" applyFill="1" applyBorder="1" applyAlignment="1" applyProtection="1">
      <alignment horizontal="center" vertical="center"/>
      <protection locked="0"/>
    </xf>
    <xf numFmtId="49" fontId="13" fillId="6" borderId="8" xfId="5" applyNumberFormat="1" applyFont="1" applyFill="1" applyBorder="1" applyAlignment="1" applyProtection="1">
      <alignment horizontal="center" vertical="center"/>
      <protection locked="0"/>
    </xf>
    <xf numFmtId="0" fontId="35" fillId="0" borderId="0" xfId="0" applyNumberFormat="1" applyFont="1" applyAlignment="1" applyProtection="1">
      <alignment horizontal="right"/>
      <protection locked="0"/>
    </xf>
    <xf numFmtId="0" fontId="40" fillId="0" borderId="0" xfId="0" applyNumberFormat="1" applyFont="1" applyBorder="1" applyAlignment="1" applyProtection="1">
      <alignment horizontal="left"/>
      <protection locked="0"/>
    </xf>
    <xf numFmtId="0" fontId="35" fillId="14" borderId="1" xfId="0" applyNumberFormat="1" applyFont="1" applyFill="1" applyBorder="1" applyAlignment="1" applyProtection="1">
      <alignment horizontal="center" vertical="center"/>
      <protection locked="0"/>
    </xf>
    <xf numFmtId="0" fontId="35" fillId="3" borderId="1" xfId="0" applyFont="1" applyFill="1" applyBorder="1" applyAlignment="1">
      <alignment vertical="center" wrapText="1"/>
    </xf>
    <xf numFmtId="0" fontId="35" fillId="14" borderId="1" xfId="0" applyFont="1" applyFill="1" applyBorder="1" applyAlignment="1">
      <alignment vertical="center" wrapText="1"/>
    </xf>
    <xf numFmtId="49" fontId="38" fillId="0" borderId="0" xfId="0" applyNumberFormat="1" applyFont="1" applyProtection="1">
      <alignment vertical="center"/>
      <protection locked="0"/>
    </xf>
    <xf numFmtId="0" fontId="35" fillId="15" borderId="1" xfId="0" applyFont="1" applyFill="1" applyBorder="1" applyAlignment="1">
      <alignment vertical="center" wrapText="1"/>
    </xf>
    <xf numFmtId="181" fontId="35" fillId="0" borderId="1" xfId="0" applyNumberFormat="1" applyFont="1" applyBorder="1" applyProtection="1">
      <alignment vertical="center"/>
      <protection locked="0"/>
    </xf>
    <xf numFmtId="181" fontId="35" fillId="0" borderId="1" xfId="0" applyNumberFormat="1" applyFont="1" applyBorder="1" applyAlignment="1" applyProtection="1">
      <alignment horizontal="left" vertical="center"/>
      <protection locked="0"/>
    </xf>
    <xf numFmtId="181" fontId="27" fillId="9" borderId="30" xfId="5" applyNumberFormat="1" applyFont="1" applyFill="1" applyBorder="1" applyAlignment="1" applyProtection="1">
      <alignment horizontal="right" vertical="center" shrinkToFit="1"/>
      <protection locked="0"/>
    </xf>
    <xf numFmtId="0" fontId="13" fillId="0" borderId="0" xfId="5" applyFont="1" applyFill="1" applyBorder="1" applyAlignment="1" applyProtection="1">
      <alignment horizontal="center" vertical="center"/>
      <protection locked="0"/>
    </xf>
    <xf numFmtId="0" fontId="13" fillId="11" borderId="38" xfId="5" applyFont="1" applyFill="1" applyBorder="1" applyAlignment="1" applyProtection="1">
      <alignment horizontal="right" vertical="center"/>
      <protection hidden="1"/>
    </xf>
    <xf numFmtId="0" fontId="13" fillId="11" borderId="40" xfId="5" applyFont="1" applyFill="1" applyBorder="1" applyAlignment="1" applyProtection="1">
      <alignment horizontal="right" vertical="center"/>
      <protection hidden="1"/>
    </xf>
    <xf numFmtId="49" fontId="13" fillId="11" borderId="38" xfId="5" applyNumberFormat="1" applyFont="1" applyFill="1" applyBorder="1" applyAlignment="1" applyProtection="1">
      <alignment horizontal="left" vertical="center"/>
      <protection hidden="1"/>
    </xf>
    <xf numFmtId="49" fontId="13" fillId="11" borderId="15" xfId="5" applyNumberFormat="1" applyFont="1" applyFill="1" applyBorder="1" applyAlignment="1" applyProtection="1">
      <alignment horizontal="left" vertical="center"/>
      <protection hidden="1"/>
    </xf>
    <xf numFmtId="49" fontId="13" fillId="11" borderId="40" xfId="5" applyNumberFormat="1" applyFont="1" applyFill="1" applyBorder="1" applyAlignment="1" applyProtection="1">
      <alignment horizontal="left" vertical="center"/>
      <protection hidden="1"/>
    </xf>
    <xf numFmtId="49" fontId="13" fillId="11" borderId="0" xfId="5" applyNumberFormat="1" applyFont="1" applyFill="1" applyBorder="1" applyAlignment="1" applyProtection="1">
      <alignment horizontal="left" vertical="center"/>
      <protection hidden="1"/>
    </xf>
    <xf numFmtId="49" fontId="13" fillId="0" borderId="38" xfId="5" applyNumberFormat="1" applyFont="1" applyBorder="1" applyAlignment="1" applyProtection="1">
      <alignment horizontal="left" vertical="center"/>
      <protection locked="0"/>
    </xf>
    <xf numFmtId="49" fontId="13" fillId="0" borderId="15" xfId="5" applyNumberFormat="1" applyFont="1" applyBorder="1" applyAlignment="1" applyProtection="1">
      <alignment horizontal="left" vertical="center"/>
      <protection locked="0"/>
    </xf>
    <xf numFmtId="49" fontId="13" fillId="0" borderId="39" xfId="5" applyNumberFormat="1" applyFont="1" applyBorder="1" applyAlignment="1" applyProtection="1">
      <alignment horizontal="left" vertical="center"/>
      <protection locked="0"/>
    </xf>
    <xf numFmtId="49" fontId="13" fillId="0" borderId="27" xfId="5" applyNumberFormat="1" applyFont="1" applyBorder="1" applyAlignment="1" applyProtection="1">
      <alignment horizontal="left" vertical="center"/>
      <protection locked="0"/>
    </xf>
    <xf numFmtId="49" fontId="13" fillId="11" borderId="24" xfId="5" applyNumberFormat="1" applyFont="1" applyFill="1" applyBorder="1" applyAlignment="1" applyProtection="1">
      <alignment horizontal="right" vertical="center"/>
      <protection hidden="1"/>
    </xf>
    <xf numFmtId="49" fontId="13" fillId="11" borderId="41" xfId="5" applyNumberFormat="1" applyFont="1" applyFill="1" applyBorder="1" applyAlignment="1" applyProtection="1">
      <alignment horizontal="right" vertical="center"/>
      <protection hidden="1"/>
    </xf>
    <xf numFmtId="49" fontId="13" fillId="0" borderId="24" xfId="5" applyNumberFormat="1" applyFont="1" applyFill="1" applyBorder="1" applyAlignment="1" applyProtection="1">
      <alignment horizontal="right" vertical="center"/>
      <protection locked="0"/>
    </xf>
    <xf numFmtId="49" fontId="13" fillId="0" borderId="28" xfId="5" applyNumberFormat="1" applyFont="1" applyFill="1" applyBorder="1" applyAlignment="1" applyProtection="1">
      <alignment horizontal="right" vertical="center"/>
      <protection locked="0"/>
    </xf>
    <xf numFmtId="49" fontId="13" fillId="6" borderId="3" xfId="5" applyNumberFormat="1" applyFont="1" applyFill="1" applyBorder="1" applyAlignment="1" applyProtection="1">
      <alignment horizontal="left" vertical="center" shrinkToFit="1"/>
      <protection locked="0"/>
    </xf>
    <xf numFmtId="49" fontId="13" fillId="6" borderId="10" xfId="5" applyNumberFormat="1" applyFont="1" applyFill="1" applyBorder="1" applyAlignment="1" applyProtection="1">
      <alignment horizontal="left" vertical="center" shrinkToFit="1"/>
      <protection locked="0"/>
    </xf>
    <xf numFmtId="49" fontId="13" fillId="6" borderId="7" xfId="5" applyNumberFormat="1" applyFont="1" applyFill="1" applyBorder="1" applyAlignment="1" applyProtection="1">
      <alignment horizontal="left" vertical="center" shrinkToFit="1"/>
      <protection locked="0"/>
    </xf>
    <xf numFmtId="0" fontId="39" fillId="12" borderId="37" xfId="5" applyFont="1" applyFill="1" applyBorder="1" applyAlignment="1" applyProtection="1">
      <alignment horizontal="center" vertical="center" shrinkToFit="1"/>
      <protection locked="0"/>
    </xf>
    <xf numFmtId="178" fontId="41" fillId="4" borderId="1" xfId="0" applyNumberFormat="1" applyFont="1" applyFill="1" applyBorder="1" applyAlignment="1" applyProtection="1">
      <alignment horizontal="right" vertical="center"/>
      <protection locked="0"/>
    </xf>
    <xf numFmtId="0" fontId="41" fillId="4" borderId="1" xfId="0" applyNumberFormat="1" applyFont="1" applyFill="1" applyBorder="1" applyAlignment="1" applyProtection="1">
      <alignment horizontal="right" vertical="center"/>
      <protection locked="0"/>
    </xf>
    <xf numFmtId="178" fontId="41" fillId="6" borderId="1" xfId="0" applyNumberFormat="1" applyFont="1" applyFill="1" applyBorder="1" applyAlignment="1" applyProtection="1">
      <alignment horizontal="right" vertical="center"/>
      <protection locked="0"/>
    </xf>
    <xf numFmtId="181" fontId="35" fillId="0" borderId="1" xfId="0" applyNumberFormat="1" applyFont="1" applyBorder="1" applyAlignment="1" applyProtection="1">
      <alignment horizontal="right" vertical="center"/>
      <protection locked="0"/>
    </xf>
    <xf numFmtId="0" fontId="41" fillId="4" borderId="42" xfId="0" applyNumberFormat="1" applyFont="1" applyFill="1" applyBorder="1" applyAlignment="1" applyProtection="1">
      <alignment horizontal="right" vertical="center"/>
      <protection locked="0"/>
    </xf>
    <xf numFmtId="42" fontId="41" fillId="4" borderId="1" xfId="0" applyNumberFormat="1" applyFont="1" applyFill="1" applyBorder="1" applyAlignment="1" applyProtection="1">
      <alignment horizontal="right" vertical="center"/>
      <protection locked="0"/>
    </xf>
    <xf numFmtId="42" fontId="41" fillId="4" borderId="30" xfId="0" applyNumberFormat="1" applyFont="1" applyFill="1" applyBorder="1" applyAlignment="1" applyProtection="1">
      <alignment horizontal="right" vertical="center"/>
      <protection locked="0"/>
    </xf>
    <xf numFmtId="0" fontId="42" fillId="0" borderId="0" xfId="0" applyNumberFormat="1" applyFont="1" applyAlignment="1" applyProtection="1">
      <alignment horizontal="center" vertical="center"/>
      <protection locked="0"/>
    </xf>
    <xf numFmtId="0" fontId="42" fillId="0" borderId="0" xfId="0" applyNumberFormat="1" applyFont="1" applyProtection="1">
      <alignment vertical="center"/>
      <protection locked="0"/>
    </xf>
    <xf numFmtId="0" fontId="42" fillId="0" borderId="0" xfId="0" applyNumberFormat="1" applyFont="1" applyAlignment="1" applyProtection="1">
      <alignment horizontal="left" vertical="center"/>
      <protection locked="0"/>
    </xf>
    <xf numFmtId="183" fontId="35" fillId="6" borderId="1" xfId="0" applyNumberFormat="1" applyFont="1" applyFill="1" applyBorder="1" applyAlignment="1" applyProtection="1">
      <alignment horizontal="right" vertical="center"/>
      <protection locked="0"/>
    </xf>
    <xf numFmtId="183" fontId="41" fillId="4" borderId="1" xfId="0" applyNumberFormat="1" applyFont="1" applyFill="1" applyBorder="1" applyAlignment="1" applyProtection="1">
      <alignment horizontal="right" vertical="center"/>
      <protection locked="0"/>
    </xf>
    <xf numFmtId="42" fontId="27" fillId="0" borderId="30" xfId="5" applyNumberFormat="1" applyFont="1" applyFill="1" applyBorder="1" applyAlignment="1" applyProtection="1">
      <alignment horizontal="right" vertical="center" shrinkToFit="1"/>
      <protection locked="0"/>
    </xf>
    <xf numFmtId="42" fontId="27" fillId="0" borderId="1" xfId="5" applyNumberFormat="1" applyFont="1" applyFill="1" applyBorder="1" applyAlignment="1" applyProtection="1">
      <alignment horizontal="right" vertical="center" shrinkToFit="1"/>
      <protection locked="0"/>
    </xf>
    <xf numFmtId="0" fontId="17" fillId="0" borderId="8" xfId="5" applyNumberFormat="1" applyFont="1" applyFill="1" applyBorder="1" applyAlignment="1" applyProtection="1">
      <alignment horizontal="center" vertical="center"/>
    </xf>
    <xf numFmtId="0" fontId="17" fillId="0" borderId="44" xfId="5" applyNumberFormat="1" applyFont="1" applyFill="1" applyBorder="1" applyAlignment="1" applyProtection="1">
      <alignment horizontal="center" vertical="center"/>
    </xf>
    <xf numFmtId="0" fontId="17" fillId="0" borderId="45" xfId="5" applyNumberFormat="1" applyFont="1" applyFill="1" applyBorder="1" applyAlignment="1" applyProtection="1">
      <alignment horizontal="center" vertical="center"/>
    </xf>
    <xf numFmtId="0" fontId="17" fillId="0" borderId="3" xfId="5" applyNumberFormat="1" applyFont="1" applyFill="1" applyBorder="1" applyAlignment="1" applyProtection="1">
      <alignment horizontal="center" vertical="center"/>
    </xf>
    <xf numFmtId="0" fontId="17" fillId="0" borderId="6" xfId="5" applyNumberFormat="1" applyFont="1" applyFill="1" applyBorder="1" applyAlignment="1" applyProtection="1">
      <alignment horizontal="center" vertical="center"/>
    </xf>
    <xf numFmtId="0" fontId="17" fillId="0" borderId="46" xfId="5" applyNumberFormat="1" applyFont="1" applyFill="1" applyBorder="1" applyAlignment="1" applyProtection="1">
      <alignment horizontal="center" vertical="center"/>
    </xf>
    <xf numFmtId="0" fontId="17" fillId="0" borderId="47" xfId="5" applyNumberFormat="1" applyFont="1" applyFill="1" applyBorder="1" applyAlignment="1" applyProtection="1">
      <alignment horizontal="center" vertical="center"/>
    </xf>
    <xf numFmtId="0" fontId="17" fillId="0" borderId="2" xfId="5" applyNumberFormat="1" applyFont="1" applyFill="1" applyBorder="1" applyAlignment="1" applyProtection="1">
      <alignment horizontal="center" vertical="center"/>
    </xf>
    <xf numFmtId="0" fontId="17" fillId="0" borderId="5" xfId="5" applyNumberFormat="1" applyFont="1" applyFill="1" applyBorder="1" applyAlignment="1" applyProtection="1">
      <alignment horizontal="center" vertical="center"/>
    </xf>
    <xf numFmtId="0" fontId="17" fillId="0" borderId="10" xfId="5" applyNumberFormat="1" applyFont="1" applyFill="1" applyBorder="1" applyAlignment="1" applyProtection="1">
      <alignment horizontal="center" vertical="center"/>
    </xf>
    <xf numFmtId="0" fontId="17" fillId="0" borderId="11" xfId="5" applyNumberFormat="1" applyFont="1" applyFill="1" applyBorder="1" applyAlignment="1" applyProtection="1">
      <alignment horizontal="center" vertical="center"/>
    </xf>
    <xf numFmtId="0" fontId="17" fillId="0" borderId="8" xfId="5" applyNumberFormat="1" applyFont="1" applyFill="1" applyBorder="1" applyAlignment="1" applyProtection="1">
      <alignment horizontal="right" vertical="center"/>
    </xf>
    <xf numFmtId="0" fontId="17" fillId="0" borderId="6" xfId="5" applyNumberFormat="1" applyFont="1" applyFill="1" applyBorder="1" applyAlignment="1" applyProtection="1">
      <alignment horizontal="right" vertical="center"/>
    </xf>
    <xf numFmtId="0" fontId="17" fillId="0" borderId="48" xfId="5" applyNumberFormat="1" applyFont="1" applyFill="1" applyBorder="1" applyAlignment="1" applyProtection="1">
      <alignment horizontal="right" vertical="center"/>
    </xf>
    <xf numFmtId="0" fontId="17" fillId="0" borderId="5" xfId="5" applyNumberFormat="1" applyFont="1" applyFill="1" applyBorder="1" applyAlignment="1" applyProtection="1">
      <alignment horizontal="right" vertical="center"/>
    </xf>
    <xf numFmtId="0" fontId="17" fillId="0" borderId="11" xfId="5" applyNumberFormat="1" applyFont="1" applyFill="1" applyBorder="1" applyAlignment="1" applyProtection="1">
      <alignment horizontal="right" vertical="center"/>
    </xf>
    <xf numFmtId="0" fontId="35" fillId="0" borderId="0" xfId="0" applyFont="1" applyBorder="1" applyAlignment="1">
      <alignment horizontal="left" vertical="center"/>
    </xf>
    <xf numFmtId="0" fontId="35" fillId="0" borderId="0" xfId="0" applyFont="1" applyAlignment="1">
      <alignment horizontal="left" vertical="center"/>
    </xf>
    <xf numFmtId="0" fontId="4" fillId="0" borderId="0" xfId="5" applyFont="1" applyFill="1" applyBorder="1" applyAlignment="1" applyProtection="1">
      <alignment vertical="center" wrapText="1"/>
      <protection locked="0"/>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18" borderId="53" xfId="0" applyFill="1" applyBorder="1">
      <alignment vertical="center"/>
    </xf>
    <xf numFmtId="0" fontId="0" fillId="18" borderId="54" xfId="0" applyFill="1" applyBorder="1">
      <alignment vertical="center"/>
    </xf>
    <xf numFmtId="0" fontId="0" fillId="18" borderId="55" xfId="0" applyFill="1" applyBorder="1">
      <alignment vertical="center"/>
    </xf>
    <xf numFmtId="0" fontId="0" fillId="0" borderId="0" xfId="0" applyAlignment="1">
      <alignment vertical="center"/>
    </xf>
    <xf numFmtId="0" fontId="0" fillId="18" borderId="56" xfId="0" applyFill="1" applyBorder="1" applyAlignment="1">
      <alignment vertical="center"/>
    </xf>
    <xf numFmtId="0" fontId="62" fillId="18" borderId="149" xfId="0" applyFont="1" applyFill="1" applyBorder="1" applyAlignment="1">
      <alignment vertical="center"/>
    </xf>
    <xf numFmtId="0" fontId="0" fillId="18" borderId="150" xfId="0" applyFill="1" applyBorder="1" applyAlignment="1">
      <alignment vertical="center"/>
    </xf>
    <xf numFmtId="0" fontId="0" fillId="18" borderId="151" xfId="0" applyFill="1" applyBorder="1">
      <alignment vertical="center"/>
    </xf>
    <xf numFmtId="0" fontId="0" fillId="18" borderId="150" xfId="0" applyFill="1" applyBorder="1">
      <alignment vertical="center"/>
    </xf>
    <xf numFmtId="0" fontId="0" fillId="18" borderId="153" xfId="0" applyFill="1" applyBorder="1" applyAlignment="1">
      <alignment vertical="center"/>
    </xf>
    <xf numFmtId="0" fontId="0" fillId="18" borderId="57" xfId="0" applyFill="1" applyBorder="1" applyAlignment="1">
      <alignment vertical="center"/>
    </xf>
    <xf numFmtId="0" fontId="13" fillId="0" borderId="0" xfId="5" applyFont="1" applyFill="1" applyBorder="1" applyAlignment="1" applyProtection="1">
      <alignment vertical="center"/>
    </xf>
    <xf numFmtId="0" fontId="0" fillId="18" borderId="56" xfId="0" applyFill="1" applyBorder="1">
      <alignment vertical="center"/>
    </xf>
    <xf numFmtId="0" fontId="0" fillId="18" borderId="154" xfId="0" applyFill="1" applyBorder="1">
      <alignment vertical="center"/>
    </xf>
    <xf numFmtId="0" fontId="0" fillId="18" borderId="154" xfId="0" applyFill="1" applyBorder="1" applyAlignment="1">
      <alignment vertical="center"/>
    </xf>
    <xf numFmtId="0" fontId="0" fillId="18" borderId="155" xfId="0" applyFill="1" applyBorder="1" applyAlignment="1">
      <alignment vertical="center" wrapText="1"/>
    </xf>
    <xf numFmtId="0" fontId="0" fillId="18" borderId="57" xfId="0" applyFill="1" applyBorder="1" applyAlignment="1">
      <alignment vertical="center" wrapText="1"/>
    </xf>
    <xf numFmtId="0" fontId="0" fillId="18" borderId="156" xfId="0" applyFill="1" applyBorder="1" applyAlignment="1">
      <alignment vertical="center"/>
    </xf>
    <xf numFmtId="0" fontId="0" fillId="18" borderId="156" xfId="0" applyFill="1" applyBorder="1">
      <alignment vertical="center"/>
    </xf>
    <xf numFmtId="0" fontId="63" fillId="18" borderId="156" xfId="1" applyFont="1" applyFill="1" applyBorder="1" applyAlignment="1">
      <alignment horizontal="center" vertical="center"/>
    </xf>
    <xf numFmtId="0" fontId="0" fillId="18" borderId="158" xfId="0" applyFill="1" applyBorder="1" applyAlignment="1">
      <alignment horizontal="left" vertical="center" wrapText="1"/>
    </xf>
    <xf numFmtId="0" fontId="0" fillId="18" borderId="57" xfId="0" applyFill="1" applyBorder="1" applyAlignment="1">
      <alignment horizontal="left" vertical="center" wrapText="1"/>
    </xf>
    <xf numFmtId="0" fontId="0" fillId="18" borderId="159" xfId="0" applyFill="1" applyBorder="1">
      <alignment vertical="center"/>
    </xf>
    <xf numFmtId="0" fontId="63" fillId="18" borderId="159" xfId="1" applyFont="1" applyFill="1" applyBorder="1" applyAlignment="1">
      <alignment horizontal="center" vertical="center"/>
    </xf>
    <xf numFmtId="0" fontId="0" fillId="18" borderId="159" xfId="0" applyFill="1" applyBorder="1" applyAlignment="1">
      <alignment horizontal="left" vertical="center" wrapText="1"/>
    </xf>
    <xf numFmtId="0" fontId="0" fillId="18" borderId="160" xfId="0" applyFill="1" applyBorder="1" applyAlignment="1">
      <alignment horizontal="left" vertical="center" wrapText="1"/>
    </xf>
    <xf numFmtId="0" fontId="0" fillId="18" borderId="58" xfId="0" applyFill="1" applyBorder="1" applyAlignment="1">
      <alignment vertical="center"/>
    </xf>
    <xf numFmtId="0" fontId="0" fillId="18" borderId="59" xfId="0" applyFill="1" applyBorder="1" applyAlignment="1">
      <alignment vertical="center"/>
    </xf>
    <xf numFmtId="0" fontId="14" fillId="18" borderId="59" xfId="5" applyFont="1" applyFill="1" applyBorder="1" applyAlignment="1" applyProtection="1">
      <alignment vertical="center"/>
    </xf>
    <xf numFmtId="0" fontId="14" fillId="18" borderId="60" xfId="5" applyFont="1" applyFill="1" applyBorder="1" applyAlignment="1" applyProtection="1">
      <alignment vertical="center"/>
    </xf>
    <xf numFmtId="0" fontId="33" fillId="0" borderId="0" xfId="5" applyFont="1" applyFill="1" applyBorder="1" applyAlignment="1" applyProtection="1">
      <alignment vertical="center"/>
    </xf>
    <xf numFmtId="0" fontId="14" fillId="0" borderId="0" xfId="5" applyFont="1" applyFill="1" applyBorder="1" applyAlignment="1" applyProtection="1">
      <alignment horizontal="center" vertical="center"/>
    </xf>
    <xf numFmtId="0" fontId="14" fillId="0" borderId="0" xfId="5" applyFont="1" applyFill="1" applyBorder="1" applyAlignment="1" applyProtection="1">
      <alignment vertical="center"/>
    </xf>
    <xf numFmtId="0" fontId="0" fillId="0" borderId="161" xfId="0" applyBorder="1">
      <alignment vertical="center"/>
    </xf>
    <xf numFmtId="0" fontId="33" fillId="0" borderId="162" xfId="5" applyFont="1" applyFill="1" applyBorder="1" applyAlignment="1" applyProtection="1">
      <alignment vertical="center"/>
    </xf>
    <xf numFmtId="0" fontId="14" fillId="0" borderId="162" xfId="5" applyFont="1" applyFill="1" applyBorder="1" applyAlignment="1" applyProtection="1">
      <alignment horizontal="center" vertical="center"/>
    </xf>
    <xf numFmtId="0" fontId="14" fillId="0" borderId="162" xfId="5" applyFont="1" applyFill="1" applyBorder="1" applyAlignment="1" applyProtection="1">
      <alignment vertical="center"/>
    </xf>
    <xf numFmtId="0" fontId="0" fillId="0" borderId="163" xfId="0" applyBorder="1" applyAlignment="1">
      <alignment vertical="center"/>
    </xf>
    <xf numFmtId="0" fontId="0" fillId="0" borderId="0" xfId="0" applyBorder="1" applyAlignment="1">
      <alignment vertical="center"/>
    </xf>
    <xf numFmtId="0" fontId="0" fillId="0" borderId="0" xfId="0" applyBorder="1">
      <alignment vertical="center"/>
    </xf>
    <xf numFmtId="0" fontId="64" fillId="0" borderId="164" xfId="0" applyFont="1" applyBorder="1">
      <alignment vertical="center"/>
    </xf>
    <xf numFmtId="0" fontId="64" fillId="0" borderId="165" xfId="0" applyFont="1" applyBorder="1" applyAlignment="1">
      <alignment vertical="center"/>
    </xf>
    <xf numFmtId="0" fontId="64" fillId="0" borderId="0" xfId="0" applyFont="1" applyBorder="1" applyAlignment="1">
      <alignment vertical="center"/>
    </xf>
    <xf numFmtId="0" fontId="64" fillId="0" borderId="0" xfId="0" applyFont="1" applyBorder="1">
      <alignment vertical="center"/>
    </xf>
    <xf numFmtId="0" fontId="64" fillId="0" borderId="0" xfId="0" applyFont="1">
      <alignment vertical="center"/>
    </xf>
    <xf numFmtId="0" fontId="48" fillId="0" borderId="0" xfId="5" applyFont="1" applyFill="1" applyBorder="1" applyAlignment="1" applyProtection="1">
      <alignment horizontal="left" vertical="center"/>
    </xf>
    <xf numFmtId="0" fontId="49" fillId="0" borderId="0" xfId="5" applyFont="1" applyFill="1" applyBorder="1" applyAlignment="1" applyProtection="1">
      <alignment horizontal="center" vertical="center"/>
    </xf>
    <xf numFmtId="0" fontId="50" fillId="0" borderId="0" xfId="5" applyFont="1" applyFill="1" applyBorder="1" applyAlignment="1" applyProtection="1">
      <alignment horizontal="center" vertical="center"/>
    </xf>
    <xf numFmtId="0" fontId="50" fillId="0" borderId="0" xfId="5" applyFont="1" applyFill="1" applyBorder="1" applyAlignment="1" applyProtection="1">
      <alignment vertical="center"/>
    </xf>
    <xf numFmtId="0" fontId="0" fillId="0" borderId="164" xfId="0" applyBorder="1">
      <alignment vertical="center"/>
    </xf>
    <xf numFmtId="0" fontId="51" fillId="0" borderId="0" xfId="5" applyFont="1" applyFill="1" applyBorder="1" applyAlignment="1" applyProtection="1">
      <alignment horizontal="left" vertical="center"/>
    </xf>
    <xf numFmtId="0" fontId="52" fillId="0" borderId="0" xfId="5" applyFont="1" applyFill="1" applyBorder="1" applyAlignment="1" applyProtection="1">
      <alignment horizontal="center" vertical="center"/>
    </xf>
    <xf numFmtId="0" fontId="0" fillId="0" borderId="165" xfId="0" applyBorder="1" applyAlignment="1">
      <alignment vertical="center"/>
    </xf>
    <xf numFmtId="0" fontId="13" fillId="0" borderId="0" xfId="5" applyFont="1" applyBorder="1" applyAlignment="1" applyProtection="1">
      <alignment horizontal="center" vertical="center"/>
    </xf>
    <xf numFmtId="49" fontId="13" fillId="0" borderId="0" xfId="5" applyNumberFormat="1" applyFont="1" applyBorder="1" applyAlignment="1" applyProtection="1">
      <alignment horizontal="distributed" vertical="center"/>
    </xf>
    <xf numFmtId="49" fontId="13" fillId="0" borderId="0" xfId="5" applyNumberFormat="1" applyFont="1" applyBorder="1" applyAlignment="1" applyProtection="1">
      <alignment horizontal="center" vertical="center"/>
    </xf>
    <xf numFmtId="49" fontId="36" fillId="7" borderId="20" xfId="5" applyNumberFormat="1" applyFont="1" applyFill="1" applyBorder="1" applyAlignment="1" applyProtection="1">
      <alignment horizontal="center" vertical="center"/>
    </xf>
    <xf numFmtId="49" fontId="13" fillId="11" borderId="24" xfId="5" applyNumberFormat="1" applyFont="1" applyFill="1" applyBorder="1" applyAlignment="1" applyProtection="1">
      <alignment horizontal="center" vertical="center"/>
      <protection hidden="1"/>
    </xf>
    <xf numFmtId="49" fontId="13" fillId="11" borderId="41" xfId="5" applyNumberFormat="1" applyFont="1" applyFill="1" applyBorder="1" applyAlignment="1" applyProtection="1">
      <alignment horizontal="center" vertical="center"/>
      <protection hidden="1"/>
    </xf>
    <xf numFmtId="0" fontId="65" fillId="0" borderId="0" xfId="0" applyFont="1" applyBorder="1" applyAlignment="1">
      <alignment horizontal="center" vertical="center" textRotation="90"/>
    </xf>
    <xf numFmtId="0" fontId="0" fillId="0" borderId="57" xfId="0" applyBorder="1" applyAlignment="1">
      <alignment vertical="center"/>
    </xf>
    <xf numFmtId="0" fontId="0" fillId="0" borderId="56" xfId="0" applyBorder="1">
      <alignment vertical="center"/>
    </xf>
    <xf numFmtId="0" fontId="0" fillId="0" borderId="57" xfId="0" applyBorder="1">
      <alignment vertical="center"/>
    </xf>
    <xf numFmtId="0" fontId="50" fillId="0" borderId="0" xfId="5" applyFont="1" applyFill="1" applyBorder="1" applyAlignment="1" applyProtection="1">
      <alignment horizontal="left" vertical="center"/>
    </xf>
    <xf numFmtId="0" fontId="0" fillId="0" borderId="57" xfId="0" applyFill="1" applyBorder="1">
      <alignment vertical="center"/>
    </xf>
    <xf numFmtId="0" fontId="0" fillId="0" borderId="56" xfId="0" applyFill="1" applyBorder="1" applyAlignment="1">
      <alignment vertical="center"/>
    </xf>
    <xf numFmtId="0" fontId="0" fillId="0" borderId="0" xfId="0" applyFill="1" applyBorder="1" applyAlignment="1">
      <alignment vertical="center"/>
    </xf>
    <xf numFmtId="0" fontId="66" fillId="0" borderId="0" xfId="0" applyFont="1" applyBorder="1" applyAlignment="1">
      <alignment vertical="center"/>
    </xf>
    <xf numFmtId="0" fontId="0" fillId="0" borderId="57" xfId="0" applyFill="1" applyBorder="1" applyAlignment="1">
      <alignment vertical="center"/>
    </xf>
    <xf numFmtId="0" fontId="0" fillId="0" borderId="0" xfId="0" applyFill="1" applyBorder="1" applyAlignment="1">
      <alignment vertical="center" wrapText="1"/>
    </xf>
    <xf numFmtId="0" fontId="0" fillId="19" borderId="61" xfId="0" applyFill="1" applyBorder="1" applyAlignment="1">
      <alignment horizontal="center" vertical="center"/>
    </xf>
    <xf numFmtId="0" fontId="0" fillId="19" borderId="65" xfId="0" applyFill="1" applyBorder="1" applyAlignment="1">
      <alignment horizontal="center" vertical="center"/>
    </xf>
    <xf numFmtId="0" fontId="0" fillId="0" borderId="56" xfId="0" applyBorder="1" applyAlignment="1">
      <alignment vertical="center"/>
    </xf>
    <xf numFmtId="0" fontId="0" fillId="19" borderId="30" xfId="0" applyFill="1" applyBorder="1" applyAlignment="1">
      <alignment horizontal="center" vertical="center"/>
    </xf>
    <xf numFmtId="0" fontId="0" fillId="20" borderId="66" xfId="0" applyFill="1" applyBorder="1" applyAlignment="1">
      <alignment horizontal="center" vertical="center"/>
    </xf>
    <xf numFmtId="0" fontId="61" fillId="20" borderId="67" xfId="0" applyFont="1" applyFill="1" applyBorder="1" applyAlignment="1">
      <alignment horizontal="center" vertical="center"/>
    </xf>
    <xf numFmtId="49" fontId="13" fillId="11" borderId="1" xfId="5" applyNumberFormat="1" applyFont="1" applyFill="1" applyBorder="1" applyAlignment="1" applyProtection="1">
      <alignment horizontal="center" vertical="center"/>
    </xf>
    <xf numFmtId="0" fontId="66" fillId="0" borderId="0" xfId="0" applyFont="1" applyFill="1" applyBorder="1" applyAlignment="1">
      <alignment vertical="center"/>
    </xf>
    <xf numFmtId="0" fontId="0" fillId="0" borderId="56" xfId="0" applyFill="1" applyBorder="1" applyAlignment="1">
      <alignment horizontal="center" vertical="center"/>
    </xf>
    <xf numFmtId="0" fontId="0" fillId="19" borderId="36" xfId="0" applyFill="1" applyBorder="1" applyAlignment="1">
      <alignment horizontal="center" vertical="center"/>
    </xf>
    <xf numFmtId="0" fontId="0" fillId="20" borderId="68" xfId="0" applyFill="1" applyBorder="1" applyAlignment="1">
      <alignment horizontal="center" vertical="center"/>
    </xf>
    <xf numFmtId="0" fontId="61" fillId="20" borderId="69" xfId="0" applyFont="1" applyFill="1" applyBorder="1" applyAlignment="1">
      <alignment horizontal="center" vertical="center"/>
    </xf>
    <xf numFmtId="0" fontId="61" fillId="0" borderId="0" xfId="0" applyFont="1" applyBorder="1" applyAlignment="1">
      <alignment vertical="center" wrapText="1"/>
    </xf>
    <xf numFmtId="0" fontId="61" fillId="0" borderId="0" xfId="0" applyFont="1" applyBorder="1" applyAlignment="1">
      <alignment vertical="center"/>
    </xf>
    <xf numFmtId="0" fontId="0" fillId="19" borderId="41" xfId="0" applyFill="1" applyBorder="1" applyAlignment="1">
      <alignment horizontal="center" vertical="center"/>
    </xf>
    <xf numFmtId="0" fontId="0" fillId="20" borderId="70" xfId="0" applyFill="1" applyBorder="1" applyAlignment="1">
      <alignment horizontal="center" vertical="center"/>
    </xf>
    <xf numFmtId="0" fontId="61" fillId="20" borderId="71" xfId="0" applyFont="1" applyFill="1" applyBorder="1" applyAlignment="1">
      <alignment horizontal="center" vertical="center"/>
    </xf>
    <xf numFmtId="0" fontId="0" fillId="19" borderId="28" xfId="0" applyFill="1" applyBorder="1" applyAlignment="1">
      <alignment horizontal="center" vertical="center"/>
    </xf>
    <xf numFmtId="0" fontId="0" fillId="20" borderId="72" xfId="0" applyFill="1" applyBorder="1" applyAlignment="1">
      <alignment horizontal="center" vertical="center"/>
    </xf>
    <xf numFmtId="0" fontId="61" fillId="20" borderId="73" xfId="0" applyFont="1" applyFill="1" applyBorder="1" applyAlignment="1">
      <alignment horizontal="center" vertical="center"/>
    </xf>
    <xf numFmtId="0" fontId="61" fillId="20" borderId="74" xfId="0" applyFont="1" applyFill="1" applyBorder="1" applyAlignment="1">
      <alignment horizontal="center" vertical="center"/>
    </xf>
    <xf numFmtId="0" fontId="0" fillId="0" borderId="165" xfId="0" applyBorder="1">
      <alignment vertical="center"/>
    </xf>
    <xf numFmtId="0" fontId="0" fillId="0" borderId="166" xfId="0" applyBorder="1">
      <alignment vertical="center"/>
    </xf>
    <xf numFmtId="0" fontId="0" fillId="0" borderId="167" xfId="0" applyBorder="1" applyAlignment="1">
      <alignment vertical="center"/>
    </xf>
    <xf numFmtId="0" fontId="0" fillId="0" borderId="167" xfId="0" applyBorder="1">
      <alignment vertical="center"/>
    </xf>
    <xf numFmtId="0" fontId="0" fillId="0" borderId="168" xfId="0" applyBorder="1">
      <alignment vertical="center"/>
    </xf>
    <xf numFmtId="0" fontId="0" fillId="18" borderId="59" xfId="0" applyFill="1" applyBorder="1" applyAlignment="1">
      <alignment vertical="center" wrapText="1"/>
    </xf>
    <xf numFmtId="0" fontId="24" fillId="0" borderId="0" xfId="5" applyFont="1" applyFill="1" applyBorder="1" applyAlignment="1" applyProtection="1">
      <alignment horizontal="center" vertical="center"/>
      <protection locked="0"/>
    </xf>
    <xf numFmtId="0" fontId="24" fillId="0" borderId="0" xfId="5" applyNumberFormat="1" applyFont="1" applyFill="1" applyBorder="1" applyAlignment="1" applyProtection="1">
      <alignment horizontal="right" shrinkToFit="1"/>
      <protection locked="0"/>
    </xf>
    <xf numFmtId="177" fontId="24" fillId="0" borderId="0" xfId="5" applyNumberFormat="1" applyFont="1" applyFill="1" applyBorder="1" applyAlignment="1" applyProtection="1">
      <alignment horizontal="right" shrinkToFit="1"/>
      <protection locked="0"/>
    </xf>
    <xf numFmtId="42" fontId="24" fillId="0" borderId="0" xfId="5" applyNumberFormat="1" applyFont="1" applyFill="1" applyBorder="1" applyAlignment="1" applyProtection="1">
      <alignment horizontal="right" shrinkToFit="1"/>
      <protection locked="0"/>
    </xf>
    <xf numFmtId="0" fontId="18" fillId="0" borderId="0" xfId="5" applyFont="1" applyFill="1" applyBorder="1" applyAlignment="1" applyProtection="1">
      <alignment vertical="center"/>
      <protection locked="0"/>
    </xf>
    <xf numFmtId="0" fontId="24" fillId="0" borderId="0" xfId="5" applyFont="1" applyFill="1" applyBorder="1" applyAlignment="1" applyProtection="1">
      <alignment vertical="center"/>
      <protection locked="0"/>
    </xf>
    <xf numFmtId="176" fontId="23" fillId="0" borderId="0" xfId="5" applyNumberFormat="1" applyFont="1" applyFill="1" applyBorder="1" applyAlignment="1" applyProtection="1">
      <alignment vertical="center" shrinkToFit="1"/>
      <protection locked="0"/>
    </xf>
    <xf numFmtId="0" fontId="56" fillId="21" borderId="1" xfId="0" applyNumberFormat="1" applyFont="1" applyFill="1" applyBorder="1" applyAlignment="1" applyProtection="1">
      <alignment horizontal="center" vertical="center"/>
    </xf>
    <xf numFmtId="0" fontId="17" fillId="21" borderId="1" xfId="0" applyNumberFormat="1" applyFont="1" applyFill="1" applyBorder="1" applyAlignment="1" applyProtection="1">
      <alignment horizontal="center" vertical="center"/>
    </xf>
    <xf numFmtId="0" fontId="57" fillId="0" borderId="80" xfId="5" applyFont="1" applyFill="1" applyBorder="1" applyAlignment="1" applyProtection="1">
      <alignment horizontal="center" vertical="center"/>
      <protection locked="0"/>
    </xf>
    <xf numFmtId="49" fontId="13" fillId="11" borderId="83" xfId="5" applyNumberFormat="1" applyFont="1" applyFill="1" applyBorder="1" applyAlignment="1" applyProtection="1">
      <alignment horizontal="center" vertical="center"/>
    </xf>
    <xf numFmtId="49" fontId="13" fillId="11" borderId="84" xfId="5" quotePrefix="1" applyNumberFormat="1" applyFont="1" applyFill="1" applyBorder="1" applyAlignment="1" applyProtection="1">
      <alignment horizontal="center" vertical="center"/>
    </xf>
    <xf numFmtId="49" fontId="13" fillId="6" borderId="85" xfId="5" quotePrefix="1" applyNumberFormat="1" applyFont="1" applyFill="1" applyBorder="1" applyAlignment="1" applyProtection="1">
      <alignment horizontal="center" vertical="center"/>
      <protection locked="0"/>
    </xf>
    <xf numFmtId="49" fontId="13" fillId="6" borderId="86" xfId="5" quotePrefix="1" applyNumberFormat="1" applyFont="1" applyFill="1" applyBorder="1" applyAlignment="1" applyProtection="1">
      <alignment horizontal="center" vertical="center"/>
      <protection locked="0"/>
    </xf>
    <xf numFmtId="49" fontId="13" fillId="6" borderId="84" xfId="5" quotePrefix="1" applyNumberFormat="1" applyFont="1" applyFill="1" applyBorder="1" applyAlignment="1" applyProtection="1">
      <alignment horizontal="center" vertical="center"/>
      <protection locked="0"/>
    </xf>
    <xf numFmtId="49" fontId="13" fillId="6" borderId="83" xfId="5" quotePrefix="1" applyNumberFormat="1" applyFont="1" applyFill="1" applyBorder="1" applyAlignment="1" applyProtection="1">
      <alignment horizontal="center" vertical="center"/>
      <protection locked="0"/>
    </xf>
    <xf numFmtId="49" fontId="13" fillId="6" borderId="4" xfId="5" applyNumberFormat="1" applyFont="1" applyFill="1" applyBorder="1" applyAlignment="1" applyProtection="1">
      <alignment horizontal="center" vertical="center"/>
      <protection locked="0"/>
    </xf>
    <xf numFmtId="49" fontId="13" fillId="6" borderId="9" xfId="5" applyNumberFormat="1" applyFont="1" applyFill="1" applyBorder="1" applyAlignment="1" applyProtection="1">
      <alignment horizontal="center" vertical="center"/>
      <protection locked="0"/>
    </xf>
    <xf numFmtId="49" fontId="13" fillId="6" borderId="87" xfId="5" applyNumberFormat="1" applyFont="1" applyFill="1" applyBorder="1" applyAlignment="1" applyProtection="1">
      <alignment horizontal="right" vertical="center"/>
      <protection locked="0"/>
    </xf>
    <xf numFmtId="49" fontId="13" fillId="6" borderId="87" xfId="5" applyNumberFormat="1" applyFont="1" applyFill="1" applyBorder="1" applyAlignment="1" applyProtection="1">
      <alignment horizontal="left" vertical="center" shrinkToFit="1"/>
      <protection locked="0"/>
    </xf>
    <xf numFmtId="49" fontId="13" fillId="6" borderId="88" xfId="5" quotePrefix="1" applyNumberFormat="1" applyFont="1" applyFill="1" applyBorder="1" applyAlignment="1" applyProtection="1">
      <alignment horizontal="center" vertical="center"/>
      <protection locked="0"/>
    </xf>
    <xf numFmtId="0" fontId="67" fillId="0" borderId="0" xfId="0" applyFont="1" applyProtection="1">
      <alignment vertical="center"/>
    </xf>
    <xf numFmtId="0" fontId="19" fillId="0" borderId="0" xfId="0" applyFont="1" applyAlignment="1" applyProtection="1">
      <alignment horizontal="center" vertical="center"/>
      <protection locked="0"/>
    </xf>
    <xf numFmtId="0" fontId="0" fillId="0" borderId="0" xfId="0" applyAlignment="1">
      <alignment horizontal="center" vertical="center" textRotation="255" wrapText="1"/>
    </xf>
    <xf numFmtId="0" fontId="0" fillId="0" borderId="0" xfId="0" applyAlignment="1">
      <alignment vertical="center" textRotation="255"/>
    </xf>
    <xf numFmtId="0" fontId="0" fillId="0" borderId="0" xfId="0" applyFill="1" applyAlignment="1">
      <alignment vertical="center" textRotation="255" wrapText="1"/>
    </xf>
    <xf numFmtId="0" fontId="0" fillId="0" borderId="0" xfId="0" applyAlignment="1">
      <alignment vertical="center" textRotation="255" wrapText="1"/>
    </xf>
    <xf numFmtId="0" fontId="0" fillId="0" borderId="0" xfId="0" applyAlignment="1">
      <alignment vertical="center" wrapText="1"/>
    </xf>
    <xf numFmtId="0" fontId="62" fillId="18" borderId="172" xfId="0" applyFont="1" applyFill="1" applyBorder="1" applyAlignment="1">
      <alignment vertical="center"/>
    </xf>
    <xf numFmtId="0" fontId="0" fillId="18" borderId="0" xfId="0" applyFill="1" applyBorder="1" applyAlignment="1">
      <alignment vertical="center"/>
    </xf>
    <xf numFmtId="0" fontId="0" fillId="18" borderId="173" xfId="0" applyFill="1" applyBorder="1">
      <alignment vertical="center"/>
    </xf>
    <xf numFmtId="0" fontId="70" fillId="0" borderId="0" xfId="0" applyFont="1" applyAlignment="1">
      <alignment horizontal="center" vertical="center"/>
    </xf>
    <xf numFmtId="0" fontId="70" fillId="0" borderId="0" xfId="0" applyFont="1" applyAlignment="1">
      <alignment horizontal="left" vertical="center"/>
    </xf>
    <xf numFmtId="0" fontId="0" fillId="23" borderId="30" xfId="0" applyFill="1" applyBorder="1" applyAlignment="1">
      <alignment horizontal="center" vertical="center" textRotation="255" wrapText="1"/>
    </xf>
    <xf numFmtId="0" fontId="0" fillId="23" borderId="98" xfId="0" applyFill="1" applyBorder="1" applyAlignment="1">
      <alignment horizontal="center" vertical="center" textRotation="255" wrapText="1"/>
    </xf>
    <xf numFmtId="0" fontId="0" fillId="23" borderId="98" xfId="0" applyFill="1" applyBorder="1" applyAlignment="1">
      <alignment vertical="center" textRotation="255" wrapText="1"/>
    </xf>
    <xf numFmtId="0" fontId="0" fillId="23" borderId="98" xfId="0" applyFill="1" applyBorder="1" applyAlignment="1">
      <alignment horizontal="right" vertical="center" textRotation="255" wrapText="1"/>
    </xf>
    <xf numFmtId="0" fontId="0" fillId="23" borderId="42" xfId="0" applyFill="1" applyBorder="1" applyAlignment="1">
      <alignment vertical="center" textRotation="255" wrapText="1"/>
    </xf>
    <xf numFmtId="0" fontId="17" fillId="11" borderId="75" xfId="5" applyFont="1" applyFill="1" applyBorder="1" applyAlignment="1" applyProtection="1">
      <alignment horizontal="center" vertical="center" shrinkToFit="1"/>
    </xf>
    <xf numFmtId="0" fontId="17" fillId="11" borderId="101" xfId="5" applyFont="1" applyFill="1" applyBorder="1" applyAlignment="1" applyProtection="1">
      <alignment horizontal="center" vertical="center" shrinkToFit="1"/>
    </xf>
    <xf numFmtId="0" fontId="17" fillId="11" borderId="76" xfId="5" applyFont="1" applyFill="1" applyBorder="1" applyAlignment="1" applyProtection="1">
      <alignment horizontal="center" vertical="center"/>
    </xf>
    <xf numFmtId="0" fontId="17" fillId="0" borderId="18" xfId="5" applyNumberFormat="1" applyFont="1" applyFill="1" applyBorder="1" applyAlignment="1" applyProtection="1">
      <alignment horizontal="center" vertical="center"/>
    </xf>
    <xf numFmtId="0" fontId="17" fillId="0" borderId="25" xfId="5" applyNumberFormat="1" applyFont="1" applyFill="1" applyBorder="1" applyAlignment="1" applyProtection="1">
      <alignment horizontal="center" vertical="center"/>
    </xf>
    <xf numFmtId="0" fontId="17" fillId="0" borderId="183" xfId="5" applyNumberFormat="1" applyFont="1" applyFill="1" applyBorder="1" applyAlignment="1" applyProtection="1">
      <alignment horizontal="center" vertical="center"/>
    </xf>
    <xf numFmtId="0" fontId="17" fillId="0" borderId="23" xfId="5" applyNumberFormat="1" applyFont="1" applyFill="1" applyBorder="1" applyAlignment="1" applyProtection="1">
      <alignment horizontal="center" vertical="center"/>
    </xf>
    <xf numFmtId="0" fontId="17" fillId="0" borderId="22" xfId="5" applyNumberFormat="1" applyFont="1" applyFill="1" applyBorder="1" applyAlignment="1" applyProtection="1">
      <alignment horizontal="center" vertical="center"/>
    </xf>
    <xf numFmtId="0" fontId="17" fillId="0" borderId="186" xfId="5" applyNumberFormat="1" applyFont="1" applyFill="1" applyBorder="1" applyAlignment="1" applyProtection="1">
      <alignment horizontal="center" vertical="center"/>
    </xf>
    <xf numFmtId="0" fontId="17" fillId="0" borderId="187" xfId="5" applyNumberFormat="1" applyFont="1" applyFill="1" applyBorder="1" applyAlignment="1" applyProtection="1">
      <alignment horizontal="right" vertical="center"/>
    </xf>
    <xf numFmtId="0" fontId="17" fillId="0" borderId="87" xfId="5" applyNumberFormat="1" applyFont="1" applyFill="1" applyBorder="1" applyAlignment="1" applyProtection="1">
      <alignment horizontal="center" vertical="center"/>
    </xf>
    <xf numFmtId="0" fontId="17" fillId="0" borderId="188" xfId="5" applyNumberFormat="1" applyFont="1" applyFill="1" applyBorder="1" applyAlignment="1" applyProtection="1">
      <alignment horizontal="center" vertical="center"/>
    </xf>
    <xf numFmtId="0" fontId="17" fillId="0" borderId="187" xfId="5" applyNumberFormat="1" applyFont="1" applyFill="1" applyBorder="1" applyAlignment="1" applyProtection="1">
      <alignment horizontal="center" vertical="center"/>
    </xf>
    <xf numFmtId="0" fontId="0" fillId="0" borderId="195" xfId="0" applyBorder="1" applyAlignment="1">
      <alignment horizontal="center" vertical="center"/>
    </xf>
    <xf numFmtId="0" fontId="0" fillId="0" borderId="40" xfId="0" applyBorder="1" applyAlignment="1">
      <alignment horizontal="center" vertical="center"/>
    </xf>
    <xf numFmtId="0" fontId="15" fillId="10" borderId="196" xfId="5" applyFont="1" applyFill="1" applyBorder="1" applyAlignment="1" applyProtection="1">
      <alignment horizontal="center" vertical="center"/>
      <protection hidden="1"/>
    </xf>
    <xf numFmtId="0" fontId="13" fillId="11" borderId="143" xfId="5" applyFont="1" applyFill="1" applyBorder="1" applyAlignment="1" applyProtection="1">
      <alignment horizontal="right" vertical="center"/>
      <protection hidden="1"/>
    </xf>
    <xf numFmtId="49" fontId="13" fillId="11" borderId="143" xfId="5" applyNumberFormat="1" applyFont="1" applyFill="1" applyBorder="1" applyAlignment="1" applyProtection="1">
      <alignment horizontal="left" vertical="center"/>
      <protection hidden="1"/>
    </xf>
    <xf numFmtId="49" fontId="13" fillId="11" borderId="148" xfId="5" applyNumberFormat="1" applyFont="1" applyFill="1" applyBorder="1" applyAlignment="1" applyProtection="1">
      <alignment horizontal="left" vertical="center"/>
      <protection hidden="1"/>
    </xf>
    <xf numFmtId="49" fontId="13" fillId="11" borderId="197" xfId="5" applyNumberFormat="1" applyFont="1" applyFill="1" applyBorder="1" applyAlignment="1" applyProtection="1">
      <alignment horizontal="center" vertical="center"/>
      <protection hidden="1"/>
    </xf>
    <xf numFmtId="49" fontId="13" fillId="11" borderId="148" xfId="5" applyNumberFormat="1" applyFont="1" applyFill="1" applyBorder="1" applyAlignment="1" applyProtection="1">
      <alignment horizontal="center" vertical="center"/>
      <protection hidden="1"/>
    </xf>
    <xf numFmtId="49" fontId="13" fillId="11" borderId="198" xfId="5" applyNumberFormat="1" applyFont="1" applyFill="1" applyBorder="1" applyAlignment="1" applyProtection="1">
      <alignment horizontal="center" vertical="center"/>
      <protection hidden="1"/>
    </xf>
    <xf numFmtId="49" fontId="13" fillId="11" borderId="198" xfId="5" applyNumberFormat="1" applyFont="1" applyFill="1" applyBorder="1" applyAlignment="1" applyProtection="1">
      <alignment horizontal="right" vertical="center"/>
      <protection hidden="1"/>
    </xf>
    <xf numFmtId="49" fontId="13" fillId="11" borderId="199" xfId="5" applyNumberFormat="1" applyFont="1" applyFill="1" applyBorder="1" applyAlignment="1" applyProtection="1">
      <alignment horizontal="center" vertical="center"/>
      <protection hidden="1"/>
    </xf>
    <xf numFmtId="0" fontId="17" fillId="11" borderId="101" xfId="5" applyFont="1" applyFill="1" applyBorder="1" applyAlignment="1" applyProtection="1">
      <alignment horizontal="center" vertical="center"/>
    </xf>
    <xf numFmtId="0" fontId="70" fillId="25" borderId="1" xfId="0" applyFont="1" applyFill="1" applyBorder="1" applyAlignment="1">
      <alignment horizontal="center" vertical="center"/>
    </xf>
    <xf numFmtId="0" fontId="70" fillId="25" borderId="1" xfId="0" applyFont="1" applyFill="1" applyBorder="1" applyAlignment="1">
      <alignment horizontal="left" vertical="center"/>
    </xf>
    <xf numFmtId="0" fontId="35" fillId="0" borderId="0" xfId="0" applyFont="1" applyBorder="1" applyAlignment="1">
      <alignment horizontal="center" vertical="center"/>
    </xf>
    <xf numFmtId="0" fontId="17" fillId="0" borderId="148" xfId="5" applyNumberFormat="1" applyFont="1" applyFill="1" applyBorder="1" applyAlignment="1" applyProtection="1">
      <alignment vertical="center" shrinkToFit="1"/>
      <protection locked="0"/>
    </xf>
    <xf numFmtId="0" fontId="58" fillId="0" borderId="148" xfId="5" applyFont="1" applyFill="1" applyBorder="1" applyAlignment="1" applyProtection="1">
      <alignment vertical="center"/>
      <protection locked="0"/>
    </xf>
    <xf numFmtId="0" fontId="33" fillId="0" borderId="0" xfId="5" applyFont="1" applyFill="1" applyBorder="1" applyAlignment="1" applyProtection="1">
      <alignment horizontal="center" vertical="center"/>
      <protection hidden="1"/>
    </xf>
    <xf numFmtId="0" fontId="4" fillId="0" borderId="0" xfId="5" applyFont="1" applyFill="1" applyBorder="1" applyAlignment="1" applyProtection="1">
      <alignment horizontal="center" vertical="center"/>
      <protection hidden="1"/>
    </xf>
    <xf numFmtId="0" fontId="13" fillId="0" borderId="0" xfId="5" applyFont="1" applyFill="1" applyBorder="1" applyAlignment="1" applyProtection="1">
      <alignment vertical="center"/>
      <protection hidden="1"/>
    </xf>
    <xf numFmtId="0" fontId="13" fillId="0" borderId="0" xfId="5" applyFont="1" applyAlignment="1" applyProtection="1">
      <alignment horizontal="center"/>
      <protection hidden="1"/>
    </xf>
    <xf numFmtId="49" fontId="13" fillId="0" borderId="0" xfId="5" applyNumberFormat="1" applyFont="1" applyBorder="1" applyAlignment="1" applyProtection="1">
      <alignment horizontal="distributed" vertical="center"/>
      <protection hidden="1"/>
    </xf>
    <xf numFmtId="49" fontId="13" fillId="0" borderId="0" xfId="5" applyNumberFormat="1" applyFont="1" applyBorder="1" applyAlignment="1" applyProtection="1">
      <alignment horizontal="center" vertical="center"/>
      <protection hidden="1"/>
    </xf>
    <xf numFmtId="0" fontId="13" fillId="0" borderId="0" xfId="5" applyFont="1" applyFill="1" applyAlignment="1" applyProtection="1">
      <alignment horizontal="left" vertical="center"/>
      <protection hidden="1"/>
    </xf>
    <xf numFmtId="0" fontId="13" fillId="0" borderId="0" xfId="5" applyFont="1" applyFill="1" applyBorder="1" applyAlignment="1" applyProtection="1">
      <alignment horizontal="right" vertical="center"/>
      <protection hidden="1"/>
    </xf>
    <xf numFmtId="0" fontId="13" fillId="0" borderId="0" xfId="5" applyFont="1" applyFill="1" applyBorder="1" applyAlignment="1" applyProtection="1">
      <alignment horizontal="center" vertical="center"/>
      <protection hidden="1"/>
    </xf>
    <xf numFmtId="49" fontId="36" fillId="7" borderId="13" xfId="5" applyNumberFormat="1" applyFont="1" applyFill="1" applyBorder="1" applyAlignment="1" applyProtection="1">
      <alignment horizontal="center" vertical="center"/>
      <protection hidden="1"/>
    </xf>
    <xf numFmtId="0" fontId="4" fillId="8" borderId="13" xfId="5" applyFont="1" applyFill="1" applyBorder="1" applyAlignment="1" applyProtection="1">
      <alignment horizontal="center" vertical="center"/>
      <protection hidden="1"/>
    </xf>
    <xf numFmtId="0" fontId="4" fillId="9" borderId="13" xfId="5" applyFont="1" applyFill="1" applyBorder="1" applyAlignment="1" applyProtection="1">
      <alignment horizontal="center" vertical="center"/>
      <protection hidden="1"/>
    </xf>
    <xf numFmtId="49" fontId="13" fillId="11" borderId="7" xfId="5" applyNumberFormat="1" applyFont="1" applyFill="1" applyBorder="1" applyAlignment="1" applyProtection="1">
      <alignment horizontal="right" vertical="center"/>
      <protection hidden="1"/>
    </xf>
    <xf numFmtId="49" fontId="13" fillId="11" borderId="7" xfId="5" applyNumberFormat="1" applyFont="1" applyFill="1" applyBorder="1" applyAlignment="1" applyProtection="1">
      <alignment horizontal="left" vertical="center" shrinkToFit="1"/>
      <protection hidden="1"/>
    </xf>
    <xf numFmtId="49" fontId="13" fillId="11" borderId="8" xfId="5" applyNumberFormat="1" applyFont="1" applyFill="1" applyBorder="1" applyAlignment="1" applyProtection="1">
      <alignment horizontal="center" vertical="center"/>
      <protection hidden="1"/>
    </xf>
    <xf numFmtId="49" fontId="13" fillId="11" borderId="9" xfId="5" applyNumberFormat="1" applyFont="1" applyFill="1" applyBorder="1" applyAlignment="1" applyProtection="1">
      <alignment horizontal="center" vertical="center"/>
      <protection hidden="1"/>
    </xf>
    <xf numFmtId="0" fontId="73" fillId="18" borderId="152" xfId="0" applyFont="1" applyFill="1" applyBorder="1" applyAlignment="1"/>
    <xf numFmtId="0" fontId="73" fillId="18" borderId="154" xfId="0" applyFont="1" applyFill="1" applyBorder="1">
      <alignment vertical="center"/>
    </xf>
    <xf numFmtId="0" fontId="73" fillId="18" borderId="157" xfId="0" applyFont="1" applyFill="1" applyBorder="1" applyAlignment="1"/>
    <xf numFmtId="0" fontId="73" fillId="18" borderId="159" xfId="0" applyFont="1" applyFill="1" applyBorder="1" applyAlignment="1">
      <alignment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75" fillId="0" borderId="10" xfId="0" applyFont="1" applyBorder="1" applyAlignment="1">
      <alignment horizontal="center" vertical="center"/>
    </xf>
    <xf numFmtId="0" fontId="61" fillId="24" borderId="63" xfId="0" applyFont="1" applyFill="1" applyBorder="1" applyAlignment="1">
      <alignment horizontal="center" vertical="center"/>
    </xf>
    <xf numFmtId="0" fontId="61" fillId="24" borderId="47" xfId="0" applyFont="1" applyFill="1" applyBorder="1" applyAlignment="1">
      <alignment horizontal="center" vertical="center"/>
    </xf>
    <xf numFmtId="0" fontId="17" fillId="0" borderId="0" xfId="5" applyNumberFormat="1" applyFont="1" applyFill="1" applyBorder="1" applyAlignment="1" applyProtection="1">
      <alignment vertical="center" shrinkToFit="1"/>
      <protection locked="0"/>
    </xf>
    <xf numFmtId="0" fontId="19" fillId="0" borderId="0" xfId="0" applyFont="1" applyFill="1" applyBorder="1" applyAlignment="1" applyProtection="1">
      <alignment horizontal="left" vertical="center"/>
      <protection locked="0"/>
    </xf>
    <xf numFmtId="0" fontId="58" fillId="0" borderId="0" xfId="5" applyFont="1" applyFill="1" applyBorder="1" applyAlignment="1" applyProtection="1">
      <alignment vertical="center"/>
      <protection locked="0"/>
    </xf>
    <xf numFmtId="0" fontId="79" fillId="0" borderId="0" xfId="0" applyFont="1" applyFill="1" applyProtection="1">
      <alignment vertical="center"/>
      <protection locked="0"/>
    </xf>
    <xf numFmtId="0" fontId="79" fillId="0" borderId="0" xfId="0" applyFont="1" applyFill="1" applyProtection="1">
      <alignment vertical="center"/>
    </xf>
    <xf numFmtId="0" fontId="0" fillId="20" borderId="195" xfId="0" applyFill="1" applyBorder="1" applyAlignment="1">
      <alignment horizontal="center" vertical="center"/>
    </xf>
    <xf numFmtId="0" fontId="61" fillId="20" borderId="204" xfId="0" applyFont="1" applyFill="1" applyBorder="1" applyAlignment="1">
      <alignment horizontal="center" vertical="center"/>
    </xf>
    <xf numFmtId="0" fontId="80" fillId="24" borderId="1" xfId="0" applyFont="1" applyFill="1" applyBorder="1" applyAlignment="1">
      <alignment horizontal="center" vertical="center"/>
    </xf>
    <xf numFmtId="0" fontId="0" fillId="0" borderId="0" xfId="0" applyFill="1" applyBorder="1" applyAlignment="1">
      <alignment horizontal="left" vertical="center"/>
    </xf>
    <xf numFmtId="0" fontId="19" fillId="21" borderId="101" xfId="0" applyFont="1" applyFill="1" applyBorder="1" applyAlignment="1" applyProtection="1">
      <alignment horizontal="center" vertical="center"/>
    </xf>
    <xf numFmtId="0" fontId="17" fillId="21" borderId="205" xfId="5" applyFont="1" applyFill="1" applyBorder="1" applyAlignment="1" applyProtection="1">
      <alignment horizontal="center" vertical="center"/>
    </xf>
    <xf numFmtId="0" fontId="17" fillId="21" borderId="139" xfId="5" applyFont="1" applyFill="1" applyBorder="1" applyAlignment="1" applyProtection="1">
      <alignment horizontal="center" vertical="center"/>
    </xf>
    <xf numFmtId="0" fontId="17" fillId="21" borderId="206" xfId="5" applyFont="1" applyFill="1" applyBorder="1" applyAlignment="1" applyProtection="1">
      <alignment horizontal="center" vertical="center"/>
    </xf>
    <xf numFmtId="0" fontId="13" fillId="10" borderId="207" xfId="5" applyFont="1" applyFill="1" applyBorder="1" applyAlignment="1" applyProtection="1">
      <alignment horizontal="right" vertical="center"/>
      <protection hidden="1"/>
    </xf>
    <xf numFmtId="0" fontId="13" fillId="10" borderId="208" xfId="5" applyFont="1" applyFill="1" applyBorder="1" applyAlignment="1" applyProtection="1">
      <alignment horizontal="right" vertical="center"/>
      <protection hidden="1"/>
    </xf>
    <xf numFmtId="0" fontId="13" fillId="10" borderId="124" xfId="5" applyFont="1" applyFill="1" applyBorder="1" applyAlignment="1" applyProtection="1">
      <alignment horizontal="right" vertical="center"/>
      <protection hidden="1"/>
    </xf>
    <xf numFmtId="0" fontId="13" fillId="11" borderId="183" xfId="5" applyFont="1" applyFill="1" applyBorder="1" applyAlignment="1" applyProtection="1">
      <alignment horizontal="left" vertical="center" shrinkToFit="1"/>
      <protection hidden="1"/>
    </xf>
    <xf numFmtId="49" fontId="13" fillId="11" borderId="209" xfId="5" applyNumberFormat="1" applyFont="1" applyFill="1" applyBorder="1" applyAlignment="1" applyProtection="1">
      <alignment horizontal="right" vertical="center"/>
      <protection hidden="1"/>
    </xf>
    <xf numFmtId="49" fontId="13" fillId="11" borderId="209" xfId="5" applyNumberFormat="1" applyFont="1" applyFill="1" applyBorder="1" applyAlignment="1" applyProtection="1">
      <alignment horizontal="left" vertical="center" shrinkToFit="1"/>
      <protection hidden="1"/>
    </xf>
    <xf numFmtId="49" fontId="13" fillId="11" borderId="48" xfId="5" quotePrefix="1" applyNumberFormat="1" applyFont="1" applyFill="1" applyBorder="1" applyAlignment="1" applyProtection="1">
      <alignment horizontal="center" vertical="center"/>
      <protection hidden="1"/>
    </xf>
    <xf numFmtId="49" fontId="13" fillId="11" borderId="210" xfId="5" quotePrefix="1" applyNumberFormat="1" applyFont="1" applyFill="1" applyBorder="1" applyAlignment="1" applyProtection="1">
      <alignment horizontal="center" vertical="center"/>
      <protection hidden="1"/>
    </xf>
    <xf numFmtId="0" fontId="13" fillId="11" borderId="210" xfId="5" applyFont="1" applyFill="1" applyBorder="1" applyAlignment="1" applyProtection="1">
      <alignment horizontal="center" vertical="center" shrinkToFit="1"/>
      <protection hidden="1"/>
    </xf>
    <xf numFmtId="0" fontId="13" fillId="0" borderId="211" xfId="5" applyFont="1" applyBorder="1" applyAlignment="1" applyProtection="1">
      <alignment horizontal="right" vertical="center"/>
      <protection locked="0"/>
    </xf>
    <xf numFmtId="49" fontId="13" fillId="0" borderId="212" xfId="5" applyNumberFormat="1" applyFont="1" applyBorder="1" applyAlignment="1" applyProtection="1">
      <alignment horizontal="left" vertical="center"/>
      <protection locked="0"/>
    </xf>
    <xf numFmtId="49" fontId="13" fillId="0" borderId="213" xfId="5" applyNumberFormat="1" applyFont="1" applyBorder="1" applyAlignment="1" applyProtection="1">
      <alignment horizontal="left" vertical="center"/>
      <protection locked="0"/>
    </xf>
    <xf numFmtId="49" fontId="13" fillId="0" borderId="214" xfId="5" applyNumberFormat="1" applyFont="1" applyBorder="1" applyAlignment="1" applyProtection="1">
      <alignment horizontal="center" vertical="center"/>
      <protection locked="0"/>
    </xf>
    <xf numFmtId="49" fontId="13" fillId="0" borderId="213" xfId="5" applyNumberFormat="1" applyFont="1" applyFill="1" applyBorder="1" applyAlignment="1" applyProtection="1">
      <alignment horizontal="center" vertical="center"/>
      <protection locked="0"/>
    </xf>
    <xf numFmtId="49" fontId="13" fillId="0" borderId="215" xfId="5" applyNumberFormat="1" applyFont="1" applyFill="1" applyBorder="1" applyAlignment="1" applyProtection="1">
      <alignment horizontal="center" vertical="center"/>
      <protection locked="0"/>
    </xf>
    <xf numFmtId="49" fontId="13" fillId="0" borderId="215" xfId="5" applyNumberFormat="1" applyFont="1" applyFill="1" applyBorder="1" applyAlignment="1" applyProtection="1">
      <alignment horizontal="right" vertical="center"/>
      <protection locked="0"/>
    </xf>
    <xf numFmtId="49" fontId="13" fillId="0" borderId="216" xfId="5" applyNumberFormat="1" applyFont="1" applyFill="1" applyBorder="1" applyAlignment="1" applyProtection="1">
      <alignment horizontal="center" vertical="center"/>
      <protection locked="0"/>
    </xf>
    <xf numFmtId="0" fontId="13" fillId="6" borderId="217" xfId="5" applyFont="1" applyFill="1" applyBorder="1" applyAlignment="1" applyProtection="1">
      <alignment horizontal="left" vertical="center" shrinkToFit="1"/>
      <protection locked="0"/>
    </xf>
    <xf numFmtId="49" fontId="13" fillId="6" borderId="77" xfId="5" applyNumberFormat="1" applyFont="1" applyFill="1" applyBorder="1" applyAlignment="1" applyProtection="1">
      <alignment horizontal="right" vertical="center"/>
      <protection locked="0"/>
    </xf>
    <xf numFmtId="49" fontId="13" fillId="6" borderId="77" xfId="5" applyNumberFormat="1" applyFont="1" applyFill="1" applyBorder="1" applyAlignment="1" applyProtection="1">
      <alignment horizontal="center" vertical="center"/>
      <protection locked="0"/>
    </xf>
    <xf numFmtId="49" fontId="13" fillId="6" borderId="201" xfId="5" applyNumberFormat="1" applyFont="1" applyFill="1" applyBorder="1" applyAlignment="1" applyProtection="1">
      <alignment horizontal="center" vertical="center"/>
      <protection locked="0"/>
    </xf>
    <xf numFmtId="49" fontId="13" fillId="6" borderId="218" xfId="5" quotePrefix="1" applyNumberFormat="1" applyFont="1" applyFill="1" applyBorder="1" applyAlignment="1" applyProtection="1">
      <alignment horizontal="center" vertical="center"/>
      <protection locked="0"/>
    </xf>
    <xf numFmtId="49" fontId="13" fillId="6" borderId="218" xfId="5" applyNumberFormat="1" applyFont="1" applyFill="1" applyBorder="1" applyAlignment="1" applyProtection="1">
      <alignment horizontal="center" vertical="center"/>
      <protection locked="0"/>
    </xf>
    <xf numFmtId="0" fontId="13" fillId="0" borderId="14" xfId="5" applyFont="1" applyBorder="1" applyAlignment="1" applyProtection="1">
      <alignment horizontal="right" vertical="center"/>
      <protection locked="0"/>
    </xf>
    <xf numFmtId="0" fontId="13" fillId="0" borderId="43" xfId="5" applyFont="1" applyBorder="1" applyAlignment="1" applyProtection="1">
      <alignment horizontal="right" vertical="center"/>
      <protection locked="0"/>
    </xf>
    <xf numFmtId="0" fontId="13" fillId="0" borderId="196" xfId="5" applyFont="1" applyBorder="1" applyAlignment="1" applyProtection="1">
      <alignment horizontal="right" vertical="center"/>
      <protection locked="0"/>
    </xf>
    <xf numFmtId="49" fontId="13" fillId="0" borderId="143" xfId="5" applyNumberFormat="1" applyFont="1" applyBorder="1" applyAlignment="1" applyProtection="1">
      <alignment horizontal="left" vertical="center"/>
      <protection locked="0"/>
    </xf>
    <xf numFmtId="49" fontId="13" fillId="0" borderId="148" xfId="5" applyNumberFormat="1" applyFont="1" applyBorder="1" applyAlignment="1" applyProtection="1">
      <alignment horizontal="left" vertical="center"/>
      <protection locked="0"/>
    </xf>
    <xf numFmtId="49" fontId="13" fillId="0" borderId="197" xfId="5" applyNumberFormat="1" applyFont="1" applyBorder="1" applyAlignment="1" applyProtection="1">
      <alignment horizontal="center" vertical="center"/>
      <protection locked="0"/>
    </xf>
    <xf numFmtId="49" fontId="13" fillId="0" borderId="148" xfId="5" applyNumberFormat="1" applyFont="1" applyFill="1" applyBorder="1" applyAlignment="1" applyProtection="1">
      <alignment horizontal="center" vertical="center"/>
      <protection locked="0"/>
    </xf>
    <xf numFmtId="49" fontId="13" fillId="0" borderId="198" xfId="5" applyNumberFormat="1" applyFont="1" applyFill="1" applyBorder="1" applyAlignment="1" applyProtection="1">
      <alignment horizontal="center" vertical="center"/>
      <protection locked="0"/>
    </xf>
    <xf numFmtId="49" fontId="13" fillId="0" borderId="198" xfId="5" applyNumberFormat="1" applyFont="1" applyFill="1" applyBorder="1" applyAlignment="1" applyProtection="1">
      <alignment horizontal="right" vertical="center"/>
      <protection locked="0"/>
    </xf>
    <xf numFmtId="49" fontId="13" fillId="0" borderId="199" xfId="5" applyNumberFormat="1" applyFont="1" applyFill="1" applyBorder="1" applyAlignment="1" applyProtection="1">
      <alignment horizontal="center" vertical="center"/>
      <protection locked="0"/>
    </xf>
    <xf numFmtId="0" fontId="13" fillId="6" borderId="186" xfId="5" applyFont="1" applyFill="1" applyBorder="1" applyAlignment="1" applyProtection="1">
      <alignment horizontal="left" vertical="center" shrinkToFit="1"/>
      <protection locked="0"/>
    </xf>
    <xf numFmtId="49" fontId="13" fillId="6" borderId="187" xfId="5" quotePrefix="1" applyNumberFormat="1" applyFont="1" applyFill="1" applyBorder="1" applyAlignment="1" applyProtection="1">
      <alignment horizontal="center" vertical="center"/>
      <protection locked="0"/>
    </xf>
    <xf numFmtId="0" fontId="61" fillId="24" borderId="37" xfId="0" applyFont="1" applyFill="1" applyBorder="1" applyAlignment="1">
      <alignment horizontal="center" vertical="center" wrapText="1"/>
    </xf>
    <xf numFmtId="0" fontId="61" fillId="24" borderId="20" xfId="0" applyFont="1" applyFill="1" applyBorder="1" applyAlignment="1">
      <alignment horizontal="center" vertical="center" wrapText="1"/>
    </xf>
    <xf numFmtId="0" fontId="61" fillId="24" borderId="26" xfId="0" applyFont="1" applyFill="1" applyBorder="1" applyAlignment="1">
      <alignment horizontal="center" vertical="center" wrapText="1"/>
    </xf>
    <xf numFmtId="0" fontId="61" fillId="27" borderId="1" xfId="0" applyFont="1" applyFill="1" applyBorder="1" applyAlignment="1">
      <alignment horizontal="center" vertical="center"/>
    </xf>
    <xf numFmtId="0" fontId="0" fillId="0" borderId="36" xfId="0" applyBorder="1" applyAlignment="1">
      <alignment horizontal="center" vertical="center" wrapText="1"/>
    </xf>
    <xf numFmtId="0" fontId="0" fillId="0" borderId="62" xfId="0" applyBorder="1" applyAlignment="1">
      <alignment horizontal="center" vertical="center" wrapText="1"/>
    </xf>
    <xf numFmtId="49" fontId="36" fillId="7" borderId="201" xfId="5" applyNumberFormat="1" applyFont="1" applyFill="1" applyBorder="1" applyAlignment="1" applyProtection="1">
      <alignment horizontal="center" vertical="center"/>
    </xf>
    <xf numFmtId="49" fontId="36" fillId="7" borderId="202" xfId="5" applyNumberFormat="1" applyFont="1" applyFill="1" applyBorder="1" applyAlignment="1" applyProtection="1">
      <alignment horizontal="center" vertical="center"/>
    </xf>
    <xf numFmtId="49" fontId="43" fillId="7" borderId="203" xfId="5" applyNumberFormat="1" applyFont="1" applyFill="1" applyBorder="1" applyAlignment="1" applyProtection="1">
      <alignment horizontal="center" vertical="center" wrapText="1"/>
    </xf>
    <xf numFmtId="49" fontId="43" fillId="7" borderId="21" xfId="5" applyNumberFormat="1" applyFont="1" applyFill="1" applyBorder="1" applyAlignment="1" applyProtection="1">
      <alignment horizontal="center" vertical="center" wrapText="1"/>
    </xf>
    <xf numFmtId="49" fontId="36" fillId="7" borderId="78" xfId="5" applyNumberFormat="1" applyFont="1" applyFill="1" applyBorder="1" applyAlignment="1" applyProtection="1">
      <alignment horizontal="center" vertical="center"/>
    </xf>
    <xf numFmtId="49" fontId="36" fillId="7" borderId="20" xfId="5" applyNumberFormat="1" applyFont="1" applyFill="1" applyBorder="1" applyAlignment="1" applyProtection="1">
      <alignment horizontal="center" vertical="center"/>
    </xf>
    <xf numFmtId="0" fontId="0" fillId="19" borderId="37" xfId="0" applyFill="1" applyBorder="1" applyAlignment="1">
      <alignment horizontal="center" vertical="center" wrapText="1"/>
    </xf>
    <xf numFmtId="0" fontId="0" fillId="19" borderId="26" xfId="0" applyFill="1" applyBorder="1" applyAlignment="1">
      <alignment horizontal="center" vertical="center"/>
    </xf>
    <xf numFmtId="0" fontId="13" fillId="8" borderId="37" xfId="5" applyFont="1" applyFill="1" applyBorder="1" applyAlignment="1" applyProtection="1">
      <alignment horizontal="center" vertical="center" wrapText="1"/>
    </xf>
    <xf numFmtId="0" fontId="13" fillId="8" borderId="26" xfId="5" applyFont="1" applyFill="1" applyBorder="1" applyAlignment="1" applyProtection="1">
      <alignment horizontal="center" vertical="center" wrapText="1"/>
    </xf>
    <xf numFmtId="0" fontId="60" fillId="24" borderId="30" xfId="1" applyFill="1" applyBorder="1" applyAlignment="1">
      <alignment horizontal="center" vertical="center"/>
    </xf>
    <xf numFmtId="0" fontId="60" fillId="24" borderId="98" xfId="1" applyFill="1" applyBorder="1" applyAlignment="1">
      <alignment horizontal="center" vertical="center"/>
    </xf>
    <xf numFmtId="0" fontId="60" fillId="24" borderId="42" xfId="1" applyFill="1" applyBorder="1" applyAlignment="1">
      <alignment horizontal="center" vertical="center"/>
    </xf>
    <xf numFmtId="0" fontId="68" fillId="24" borderId="30" xfId="1" applyFont="1" applyFill="1" applyBorder="1" applyAlignment="1">
      <alignment horizontal="center" vertical="center" wrapText="1"/>
    </xf>
    <xf numFmtId="0" fontId="68" fillId="24" borderId="98" xfId="1" applyFont="1" applyFill="1" applyBorder="1" applyAlignment="1">
      <alignment horizontal="center" vertical="center"/>
    </xf>
    <xf numFmtId="0" fontId="68" fillId="24" borderId="42" xfId="1" applyFont="1" applyFill="1" applyBorder="1" applyAlignment="1">
      <alignment horizontal="center" vertical="center"/>
    </xf>
    <xf numFmtId="0" fontId="33" fillId="22" borderId="89" xfId="5" applyFont="1" applyFill="1" applyBorder="1" applyAlignment="1" applyProtection="1">
      <alignment horizontal="center" vertical="center" wrapText="1"/>
    </xf>
    <xf numFmtId="0" fontId="33" fillId="22" borderId="90" xfId="5" applyFont="1" applyFill="1" applyBorder="1" applyAlignment="1" applyProtection="1">
      <alignment horizontal="center" vertical="center" wrapText="1"/>
    </xf>
    <xf numFmtId="0" fontId="33" fillId="22" borderId="91" xfId="5" applyFont="1" applyFill="1" applyBorder="1" applyAlignment="1" applyProtection="1">
      <alignment horizontal="center" vertical="center" wrapText="1"/>
    </xf>
    <xf numFmtId="0" fontId="47" fillId="19" borderId="169" xfId="5" applyFont="1" applyFill="1" applyBorder="1" applyAlignment="1" applyProtection="1">
      <alignment horizontal="center" vertical="center" wrapText="1"/>
    </xf>
    <xf numFmtId="0" fontId="47" fillId="19" borderId="170" xfId="5" applyFont="1" applyFill="1" applyBorder="1" applyAlignment="1" applyProtection="1">
      <alignment horizontal="center" vertical="center" wrapText="1"/>
    </xf>
    <xf numFmtId="0" fontId="47" fillId="19" borderId="171" xfId="5" applyFont="1" applyFill="1" applyBorder="1" applyAlignment="1" applyProtection="1">
      <alignment horizontal="center" vertical="center" wrapText="1"/>
    </xf>
    <xf numFmtId="0" fontId="53" fillId="19" borderId="92" xfId="5" applyFont="1" applyFill="1" applyBorder="1" applyAlignment="1" applyProtection="1">
      <alignment horizontal="center" vertical="center"/>
    </xf>
    <xf numFmtId="0" fontId="53" fillId="19" borderId="93" xfId="5" applyFont="1" applyFill="1" applyBorder="1" applyAlignment="1" applyProtection="1">
      <alignment horizontal="center" vertical="center"/>
    </xf>
    <xf numFmtId="0" fontId="53" fillId="19" borderId="94" xfId="5" applyFont="1" applyFill="1" applyBorder="1" applyAlignment="1" applyProtection="1">
      <alignment horizontal="center" vertical="center"/>
    </xf>
    <xf numFmtId="0" fontId="13" fillId="0" borderId="200" xfId="5" applyFont="1" applyFill="1" applyBorder="1" applyAlignment="1" applyProtection="1">
      <alignment horizontal="center" vertical="center" shrinkToFit="1"/>
    </xf>
    <xf numFmtId="0" fontId="13" fillId="0" borderId="19" xfId="5" applyFont="1" applyFill="1" applyBorder="1" applyAlignment="1" applyProtection="1">
      <alignment horizontal="center" vertical="center" shrinkToFit="1"/>
    </xf>
    <xf numFmtId="0" fontId="36" fillId="7" borderId="78" xfId="5" applyFont="1" applyFill="1" applyBorder="1" applyAlignment="1" applyProtection="1">
      <alignment horizontal="center" vertical="center" wrapText="1" shrinkToFit="1"/>
    </xf>
    <xf numFmtId="0" fontId="36" fillId="7" borderId="20" xfId="5" applyFont="1" applyFill="1" applyBorder="1" applyAlignment="1" applyProtection="1">
      <alignment horizontal="center" vertical="center" wrapText="1" shrinkToFit="1"/>
    </xf>
    <xf numFmtId="0" fontId="13" fillId="11" borderId="30" xfId="5" applyFont="1" applyFill="1" applyBorder="1" applyAlignment="1" applyProtection="1">
      <alignment horizontal="center" vertical="center" shrinkToFit="1"/>
      <protection hidden="1"/>
    </xf>
    <xf numFmtId="0" fontId="13" fillId="11" borderId="42" xfId="5" applyFont="1" applyFill="1" applyBorder="1" applyAlignment="1" applyProtection="1">
      <alignment horizontal="center" vertical="center" shrinkToFit="1"/>
      <protection hidden="1"/>
    </xf>
    <xf numFmtId="49" fontId="13" fillId="11" borderId="30" xfId="5" applyNumberFormat="1" applyFont="1" applyFill="1" applyBorder="1" applyAlignment="1" applyProtection="1">
      <alignment horizontal="center" vertical="center" shrinkToFit="1"/>
    </xf>
    <xf numFmtId="49" fontId="13" fillId="11" borderId="42" xfId="5" applyNumberFormat="1" applyFont="1" applyFill="1" applyBorder="1" applyAlignment="1" applyProtection="1">
      <alignment horizontal="center" vertical="center" shrinkToFit="1"/>
    </xf>
    <xf numFmtId="49" fontId="13" fillId="11" borderId="30" xfId="5" applyNumberFormat="1" applyFont="1" applyFill="1" applyBorder="1" applyAlignment="1" applyProtection="1">
      <alignment horizontal="center" vertical="center"/>
    </xf>
    <xf numFmtId="49" fontId="13" fillId="11" borderId="42" xfId="5" applyNumberFormat="1" applyFont="1" applyFill="1" applyBorder="1" applyAlignment="1" applyProtection="1">
      <alignment horizontal="center" vertical="center"/>
    </xf>
    <xf numFmtId="0" fontId="53" fillId="19" borderId="95" xfId="5" applyFont="1" applyFill="1" applyBorder="1" applyAlignment="1" applyProtection="1">
      <alignment horizontal="center" vertical="center"/>
    </xf>
    <xf numFmtId="0" fontId="53" fillId="19" borderId="96" xfId="5" applyFont="1" applyFill="1" applyBorder="1" applyAlignment="1" applyProtection="1">
      <alignment horizontal="center" vertical="center"/>
    </xf>
    <xf numFmtId="0" fontId="53" fillId="19" borderId="97" xfId="5" applyFont="1" applyFill="1" applyBorder="1" applyAlignment="1" applyProtection="1">
      <alignment horizontal="center" vertical="center"/>
    </xf>
    <xf numFmtId="0" fontId="13" fillId="8" borderId="36" xfId="5" applyFont="1" applyFill="1" applyBorder="1" applyAlignment="1" applyProtection="1">
      <alignment horizontal="center" vertical="center" wrapText="1"/>
    </xf>
    <xf numFmtId="0" fontId="13" fillId="8" borderId="62" xfId="5" applyFont="1" applyFill="1" applyBorder="1" applyAlignment="1" applyProtection="1">
      <alignment horizontal="center" vertical="center" wrapText="1"/>
    </xf>
    <xf numFmtId="0" fontId="13" fillId="8" borderId="28" xfId="5" applyFont="1" applyFill="1" applyBorder="1" applyAlignment="1" applyProtection="1">
      <alignment horizontal="center" vertical="center" wrapText="1"/>
    </xf>
    <xf numFmtId="0" fontId="13" fillId="8" borderId="39" xfId="5" applyFont="1" applyFill="1" applyBorder="1" applyAlignment="1" applyProtection="1">
      <alignment horizontal="center" vertical="center" wrapText="1"/>
    </xf>
    <xf numFmtId="0" fontId="4" fillId="8" borderId="30" xfId="5" applyFont="1" applyFill="1" applyBorder="1" applyAlignment="1" applyProtection="1">
      <alignment horizontal="center" vertical="center"/>
    </xf>
    <xf numFmtId="0" fontId="4" fillId="8" borderId="98" xfId="5" applyFont="1" applyFill="1" applyBorder="1" applyAlignment="1" applyProtection="1">
      <alignment horizontal="center" vertical="center"/>
    </xf>
    <xf numFmtId="0" fontId="4" fillId="8" borderId="42" xfId="5" applyFont="1" applyFill="1" applyBorder="1" applyAlignment="1" applyProtection="1">
      <alignment horizontal="center" vertical="center"/>
    </xf>
    <xf numFmtId="0" fontId="8" fillId="8" borderId="99" xfId="5" applyFont="1" applyFill="1" applyBorder="1" applyAlignment="1" applyProtection="1">
      <alignment horizontal="center" vertical="center" wrapText="1"/>
      <protection hidden="1"/>
    </xf>
    <xf numFmtId="0" fontId="8" fillId="8" borderId="100" xfId="5" applyFont="1" applyFill="1" applyBorder="1" applyAlignment="1" applyProtection="1">
      <alignment horizontal="center" vertical="center"/>
      <protection hidden="1"/>
    </xf>
    <xf numFmtId="0" fontId="4" fillId="9" borderId="101" xfId="5" applyFont="1" applyFill="1" applyBorder="1" applyAlignment="1" applyProtection="1">
      <alignment horizontal="center" vertical="center"/>
      <protection hidden="1"/>
    </xf>
    <xf numFmtId="0" fontId="4" fillId="9" borderId="102" xfId="5" applyFont="1" applyFill="1" applyBorder="1" applyAlignment="1" applyProtection="1">
      <alignment horizontal="center" vertical="center"/>
      <protection hidden="1"/>
    </xf>
    <xf numFmtId="0" fontId="7" fillId="9" borderId="75" xfId="0" applyFont="1" applyFill="1" applyBorder="1" applyAlignment="1" applyProtection="1">
      <alignment horizontal="center" vertical="center"/>
      <protection hidden="1"/>
    </xf>
    <xf numFmtId="0" fontId="7" fillId="9" borderId="103" xfId="0" applyFont="1" applyFill="1" applyBorder="1" applyAlignment="1" applyProtection="1">
      <alignment horizontal="center" vertical="center"/>
      <protection hidden="1"/>
    </xf>
    <xf numFmtId="0" fontId="13" fillId="9" borderId="104" xfId="5" applyFont="1" applyFill="1" applyBorder="1" applyAlignment="1" applyProtection="1">
      <alignment horizontal="center" vertical="center"/>
    </xf>
    <xf numFmtId="0" fontId="13" fillId="9" borderId="105" xfId="5" applyFont="1" applyFill="1" applyBorder="1" applyAlignment="1" applyProtection="1">
      <alignment horizontal="center" vertical="center"/>
    </xf>
    <xf numFmtId="0" fontId="13" fillId="8" borderId="79" xfId="5" applyFont="1" applyFill="1" applyBorder="1" applyAlignment="1" applyProtection="1">
      <alignment horizontal="center" vertical="center"/>
      <protection hidden="1"/>
    </xf>
    <xf numFmtId="0" fontId="13" fillId="8" borderId="106" xfId="5" applyFont="1" applyFill="1" applyBorder="1" applyAlignment="1" applyProtection="1">
      <alignment horizontal="center" vertical="center"/>
      <protection hidden="1"/>
    </xf>
    <xf numFmtId="0" fontId="71" fillId="16" borderId="95" xfId="5" applyFont="1" applyFill="1" applyBorder="1" applyAlignment="1" applyProtection="1">
      <alignment horizontal="center" vertical="center"/>
      <protection hidden="1"/>
    </xf>
    <xf numFmtId="0" fontId="71" fillId="16" borderId="96" xfId="5" applyFont="1" applyFill="1" applyBorder="1" applyAlignment="1" applyProtection="1">
      <alignment horizontal="center" vertical="center"/>
      <protection hidden="1"/>
    </xf>
    <xf numFmtId="0" fontId="13" fillId="11" borderId="30" xfId="5" applyFont="1" applyFill="1" applyBorder="1" applyAlignment="1" applyProtection="1">
      <alignment horizontal="center" vertical="center"/>
      <protection hidden="1"/>
    </xf>
    <xf numFmtId="0" fontId="13" fillId="11" borderId="42" xfId="5" applyFont="1" applyFill="1" applyBorder="1" applyAlignment="1" applyProtection="1">
      <alignment horizontal="center" vertical="center"/>
      <protection hidden="1"/>
    </xf>
    <xf numFmtId="0" fontId="33" fillId="0" borderId="30" xfId="5" applyFont="1" applyFill="1" applyBorder="1" applyAlignment="1" applyProtection="1">
      <alignment horizontal="left" vertical="center" shrinkToFit="1"/>
      <protection hidden="1"/>
    </xf>
    <xf numFmtId="0" fontId="33" fillId="0" borderId="98" xfId="5" applyFont="1" applyFill="1" applyBorder="1" applyAlignment="1" applyProtection="1">
      <alignment horizontal="left" vertical="center" shrinkToFit="1"/>
      <protection hidden="1"/>
    </xf>
    <xf numFmtId="0" fontId="4" fillId="8" borderId="101" xfId="5" applyFont="1" applyFill="1" applyBorder="1" applyAlignment="1" applyProtection="1">
      <alignment horizontal="center" vertical="center"/>
      <protection hidden="1"/>
    </xf>
    <xf numFmtId="0" fontId="4" fillId="8" borderId="102" xfId="5" applyFont="1" applyFill="1" applyBorder="1" applyAlignment="1" applyProtection="1">
      <alignment horizontal="center" vertical="center"/>
      <protection hidden="1"/>
    </xf>
    <xf numFmtId="49" fontId="36" fillId="7" borderId="77" xfId="5" applyNumberFormat="1" applyFont="1" applyFill="1" applyBorder="1" applyAlignment="1" applyProtection="1">
      <alignment horizontal="center" vertical="center"/>
      <protection hidden="1"/>
    </xf>
    <xf numFmtId="49" fontId="34" fillId="7" borderId="77" xfId="0" applyNumberFormat="1" applyFont="1" applyFill="1" applyBorder="1" applyAlignment="1" applyProtection="1">
      <alignment horizontal="center" vertical="center"/>
      <protection hidden="1"/>
    </xf>
    <xf numFmtId="0" fontId="13" fillId="0" borderId="75" xfId="5" applyFont="1" applyFill="1" applyBorder="1" applyAlignment="1" applyProtection="1">
      <alignment horizontal="center" vertical="center" shrinkToFit="1"/>
      <protection hidden="1"/>
    </xf>
    <xf numFmtId="0" fontId="13" fillId="0" borderId="103" xfId="5" applyFont="1" applyFill="1" applyBorder="1" applyAlignment="1" applyProtection="1">
      <alignment horizontal="center" vertical="center" shrinkToFit="1"/>
      <protection hidden="1"/>
    </xf>
    <xf numFmtId="0" fontId="36" fillId="7" borderId="76" xfId="5" applyFont="1" applyFill="1" applyBorder="1" applyAlignment="1" applyProtection="1">
      <alignment horizontal="center" vertical="center" shrinkToFit="1"/>
      <protection hidden="1"/>
    </xf>
    <xf numFmtId="0" fontId="36" fillId="7" borderId="107" xfId="5" applyFont="1" applyFill="1" applyBorder="1" applyAlignment="1" applyProtection="1">
      <alignment horizontal="center" vertical="center" shrinkToFit="1"/>
      <protection hidden="1"/>
    </xf>
    <xf numFmtId="49" fontId="36" fillId="7" borderId="78" xfId="5" applyNumberFormat="1" applyFont="1" applyFill="1" applyBorder="1" applyAlignment="1" applyProtection="1">
      <alignment horizontal="center" vertical="center"/>
      <protection hidden="1"/>
    </xf>
    <xf numFmtId="49" fontId="36" fillId="7" borderId="13" xfId="5" applyNumberFormat="1" applyFont="1" applyFill="1" applyBorder="1" applyAlignment="1" applyProtection="1">
      <alignment horizontal="center" vertical="center"/>
      <protection hidden="1"/>
    </xf>
    <xf numFmtId="49" fontId="36" fillId="7" borderId="76" xfId="5" applyNumberFormat="1" applyFont="1" applyFill="1" applyBorder="1" applyAlignment="1" applyProtection="1">
      <alignment horizontal="center" vertical="center"/>
      <protection hidden="1"/>
    </xf>
    <xf numFmtId="49" fontId="36" fillId="7" borderId="107" xfId="5" applyNumberFormat="1" applyFont="1" applyFill="1" applyBorder="1" applyAlignment="1" applyProtection="1">
      <alignment horizontal="center" vertical="center"/>
      <protection hidden="1"/>
    </xf>
    <xf numFmtId="0" fontId="13" fillId="8" borderId="75" xfId="5" applyFont="1" applyFill="1" applyBorder="1" applyAlignment="1" applyProtection="1">
      <alignment horizontal="center" vertical="center"/>
      <protection hidden="1"/>
    </xf>
    <xf numFmtId="0" fontId="13" fillId="8" borderId="103" xfId="5" applyFont="1" applyFill="1" applyBorder="1" applyAlignment="1" applyProtection="1">
      <alignment horizontal="center" vertical="center"/>
      <protection hidden="1"/>
    </xf>
    <xf numFmtId="49" fontId="43" fillId="7" borderId="79" xfId="5" applyNumberFormat="1" applyFont="1" applyFill="1" applyBorder="1" applyAlignment="1" applyProtection="1">
      <alignment horizontal="center" vertical="center"/>
      <protection hidden="1"/>
    </xf>
    <xf numFmtId="49" fontId="43" fillId="7" borderId="106" xfId="5" applyNumberFormat="1" applyFont="1" applyFill="1" applyBorder="1" applyAlignment="1" applyProtection="1">
      <alignment horizontal="center" vertical="center"/>
      <protection hidden="1"/>
    </xf>
    <xf numFmtId="0" fontId="24" fillId="0" borderId="175" xfId="5" applyNumberFormat="1" applyFont="1" applyFill="1" applyBorder="1" applyAlignment="1" applyProtection="1">
      <alignment horizontal="left" vertical="center" shrinkToFit="1"/>
    </xf>
    <xf numFmtId="0" fontId="24" fillId="0" borderId="182" xfId="5" applyNumberFormat="1" applyFont="1" applyFill="1" applyBorder="1" applyAlignment="1" applyProtection="1">
      <alignment horizontal="left" vertical="center" shrinkToFit="1"/>
    </xf>
    <xf numFmtId="0" fontId="17" fillId="0" borderId="6" xfId="5" applyNumberFormat="1" applyFont="1" applyFill="1" applyBorder="1" applyAlignment="1" applyProtection="1">
      <alignment horizontal="left" vertical="center" indent="1"/>
    </xf>
    <xf numFmtId="0" fontId="17" fillId="0" borderId="31" xfId="5" applyNumberFormat="1" applyFont="1" applyFill="1" applyBorder="1" applyAlignment="1" applyProtection="1">
      <alignment horizontal="left" vertical="center" indent="1"/>
    </xf>
    <xf numFmtId="0" fontId="17" fillId="0" borderId="46" xfId="5" applyNumberFormat="1" applyFont="1" applyFill="1" applyBorder="1" applyAlignment="1" applyProtection="1">
      <alignment horizontal="left" vertical="center" indent="1"/>
    </xf>
    <xf numFmtId="0" fontId="24" fillId="0" borderId="6" xfId="5" applyNumberFormat="1" applyFont="1" applyFill="1" applyBorder="1" applyAlignment="1" applyProtection="1">
      <alignment horizontal="left" vertical="center"/>
    </xf>
    <xf numFmtId="0" fontId="24" fillId="0" borderId="109" xfId="5" applyNumberFormat="1" applyFont="1" applyFill="1" applyBorder="1" applyAlignment="1" applyProtection="1">
      <alignment horizontal="left" vertical="center"/>
    </xf>
    <xf numFmtId="0" fontId="24" fillId="0" borderId="108" xfId="5" applyNumberFormat="1" applyFont="1" applyFill="1" applyBorder="1" applyAlignment="1" applyProtection="1">
      <alignment horizontal="left" vertical="center" shrinkToFit="1"/>
    </xf>
    <xf numFmtId="0" fontId="24" fillId="0" borderId="109" xfId="5" applyNumberFormat="1" applyFont="1" applyFill="1" applyBorder="1" applyAlignment="1" applyProtection="1">
      <alignment horizontal="left" vertical="center" shrinkToFit="1"/>
    </xf>
    <xf numFmtId="0" fontId="24" fillId="0" borderId="176" xfId="5" applyNumberFormat="1" applyFont="1" applyFill="1" applyBorder="1" applyAlignment="1" applyProtection="1">
      <alignment horizontal="left" vertical="center" shrinkToFit="1"/>
    </xf>
    <xf numFmtId="0" fontId="24" fillId="0" borderId="175" xfId="5" applyNumberFormat="1" applyFont="1" applyFill="1" applyBorder="1" applyAlignment="1" applyProtection="1">
      <alignment horizontal="left" vertical="center"/>
    </xf>
    <xf numFmtId="0" fontId="24" fillId="0" borderId="176" xfId="5" applyNumberFormat="1" applyFont="1" applyFill="1" applyBorder="1" applyAlignment="1" applyProtection="1">
      <alignment horizontal="left" vertical="center"/>
    </xf>
    <xf numFmtId="0" fontId="24" fillId="0" borderId="113" xfId="5" applyNumberFormat="1" applyFont="1" applyFill="1" applyBorder="1" applyAlignment="1" applyProtection="1">
      <alignment horizontal="left" vertical="center" shrinkToFit="1"/>
    </xf>
    <xf numFmtId="0" fontId="24" fillId="0" borderId="114" xfId="5" applyNumberFormat="1" applyFont="1" applyFill="1" applyBorder="1" applyAlignment="1" applyProtection="1">
      <alignment horizontal="left" vertical="center" shrinkToFit="1"/>
    </xf>
    <xf numFmtId="0" fontId="24" fillId="0" borderId="179" xfId="5" applyNumberFormat="1" applyFont="1" applyFill="1" applyBorder="1" applyAlignment="1" applyProtection="1">
      <alignment horizontal="left" vertical="center" shrinkToFit="1"/>
    </xf>
    <xf numFmtId="0" fontId="24" fillId="0" borderId="180" xfId="5" applyNumberFormat="1" applyFont="1" applyFill="1" applyBorder="1" applyAlignment="1" applyProtection="1">
      <alignment horizontal="left" vertical="center" shrinkToFit="1"/>
    </xf>
    <xf numFmtId="0" fontId="24" fillId="0" borderId="192" xfId="5" applyNumberFormat="1" applyFont="1" applyFill="1" applyBorder="1" applyAlignment="1" applyProtection="1">
      <alignment horizontal="left" vertical="center"/>
    </xf>
    <xf numFmtId="0" fontId="24" fillId="0" borderId="193" xfId="5" applyNumberFormat="1" applyFont="1" applyFill="1" applyBorder="1" applyAlignment="1" applyProtection="1">
      <alignment horizontal="left" vertical="center"/>
    </xf>
    <xf numFmtId="0" fontId="24" fillId="0" borderId="192" xfId="5" applyNumberFormat="1" applyFont="1" applyFill="1" applyBorder="1" applyAlignment="1" applyProtection="1">
      <alignment horizontal="left" vertical="center" shrinkToFit="1"/>
    </xf>
    <xf numFmtId="0" fontId="24" fillId="0" borderId="194" xfId="5" applyNumberFormat="1" applyFont="1" applyFill="1" applyBorder="1" applyAlignment="1" applyProtection="1">
      <alignment horizontal="left" vertical="center" shrinkToFit="1"/>
    </xf>
    <xf numFmtId="0" fontId="17" fillId="0" borderId="187" xfId="5" applyNumberFormat="1" applyFont="1" applyFill="1" applyBorder="1" applyAlignment="1" applyProtection="1">
      <alignment horizontal="left" vertical="center" indent="1"/>
    </xf>
    <xf numFmtId="0" fontId="17" fillId="0" borderId="188" xfId="5" applyNumberFormat="1" applyFont="1" applyFill="1" applyBorder="1" applyAlignment="1" applyProtection="1">
      <alignment horizontal="left" vertical="center" indent="1"/>
    </xf>
    <xf numFmtId="0" fontId="17" fillId="0" borderId="189" xfId="5" applyNumberFormat="1" applyFont="1" applyFill="1" applyBorder="1" applyAlignment="1" applyProtection="1">
      <alignment horizontal="left" vertical="center" indent="1"/>
    </xf>
    <xf numFmtId="0" fontId="24" fillId="0" borderId="187" xfId="5" applyNumberFormat="1" applyFont="1" applyFill="1" applyBorder="1" applyAlignment="1" applyProtection="1">
      <alignment horizontal="left" vertical="center"/>
    </xf>
    <xf numFmtId="0" fontId="24" fillId="0" borderId="190" xfId="5" applyNumberFormat="1" applyFont="1" applyFill="1" applyBorder="1" applyAlignment="1" applyProtection="1">
      <alignment horizontal="left" vertical="center"/>
    </xf>
    <xf numFmtId="0" fontId="24" fillId="0" borderId="191" xfId="5" applyNumberFormat="1" applyFont="1" applyFill="1" applyBorder="1" applyAlignment="1" applyProtection="1">
      <alignment horizontal="left" vertical="center" shrinkToFit="1"/>
    </xf>
    <xf numFmtId="0" fontId="24" fillId="0" borderId="190" xfId="5" applyNumberFormat="1" applyFont="1" applyFill="1" applyBorder="1" applyAlignment="1" applyProtection="1">
      <alignment horizontal="left" vertical="center" shrinkToFit="1"/>
    </xf>
    <xf numFmtId="0" fontId="24" fillId="0" borderId="193" xfId="5" applyNumberFormat="1" applyFont="1" applyFill="1" applyBorder="1" applyAlignment="1" applyProtection="1">
      <alignment horizontal="left" vertical="center" shrinkToFit="1"/>
    </xf>
    <xf numFmtId="0" fontId="17" fillId="0" borderId="11" xfId="5" applyNumberFormat="1" applyFont="1" applyFill="1" applyBorder="1" applyAlignment="1" applyProtection="1">
      <alignment horizontal="left" vertical="center" indent="1"/>
    </xf>
    <xf numFmtId="0" fontId="17" fillId="0" borderId="34" xfId="5" applyNumberFormat="1" applyFont="1" applyFill="1" applyBorder="1" applyAlignment="1" applyProtection="1">
      <alignment horizontal="left" vertical="center" indent="1"/>
    </xf>
    <xf numFmtId="0" fontId="17" fillId="0" borderId="112" xfId="5" applyNumberFormat="1" applyFont="1" applyFill="1" applyBorder="1" applyAlignment="1" applyProtection="1">
      <alignment horizontal="left" vertical="center" indent="1"/>
    </xf>
    <xf numFmtId="0" fontId="24" fillId="0" borderId="11" xfId="5" applyNumberFormat="1" applyFont="1" applyFill="1" applyBorder="1" applyAlignment="1" applyProtection="1">
      <alignment horizontal="left" vertical="center"/>
    </xf>
    <xf numFmtId="0" fontId="24" fillId="0" borderId="111" xfId="5" applyNumberFormat="1" applyFont="1" applyFill="1" applyBorder="1" applyAlignment="1" applyProtection="1">
      <alignment horizontal="left" vertical="center"/>
    </xf>
    <xf numFmtId="0" fontId="24" fillId="0" borderId="110" xfId="5" applyNumberFormat="1" applyFont="1" applyFill="1" applyBorder="1" applyAlignment="1" applyProtection="1">
      <alignment horizontal="left" vertical="center" shrinkToFit="1"/>
    </xf>
    <xf numFmtId="0" fontId="24" fillId="0" borderId="111" xfId="5" applyNumberFormat="1" applyFont="1" applyFill="1" applyBorder="1" applyAlignment="1" applyProtection="1">
      <alignment horizontal="left" vertical="center" shrinkToFit="1"/>
    </xf>
    <xf numFmtId="0" fontId="24" fillId="0" borderId="177" xfId="5" applyNumberFormat="1" applyFont="1" applyFill="1" applyBorder="1" applyAlignment="1" applyProtection="1">
      <alignment horizontal="left" vertical="center" shrinkToFit="1"/>
    </xf>
    <xf numFmtId="0" fontId="24" fillId="0" borderId="178" xfId="5" applyNumberFormat="1" applyFont="1" applyFill="1" applyBorder="1" applyAlignment="1" applyProtection="1">
      <alignment horizontal="left" vertical="center" shrinkToFit="1"/>
    </xf>
    <xf numFmtId="0" fontId="24" fillId="0" borderId="177" xfId="5" applyNumberFormat="1" applyFont="1" applyFill="1" applyBorder="1" applyAlignment="1" applyProtection="1">
      <alignment horizontal="left" vertical="center"/>
    </xf>
    <xf numFmtId="0" fontId="24" fillId="0" borderId="178" xfId="5" applyNumberFormat="1" applyFont="1" applyFill="1" applyBorder="1" applyAlignment="1" applyProtection="1">
      <alignment horizontal="left" vertical="center"/>
    </xf>
    <xf numFmtId="0" fontId="24" fillId="0" borderId="184" xfId="5" applyNumberFormat="1" applyFont="1" applyFill="1" applyBorder="1" applyAlignment="1" applyProtection="1">
      <alignment horizontal="left" vertical="center" shrinkToFit="1"/>
    </xf>
    <xf numFmtId="0" fontId="24" fillId="0" borderId="179" xfId="5" applyNumberFormat="1" applyFont="1" applyFill="1" applyBorder="1" applyAlignment="1" applyProtection="1">
      <alignment horizontal="left" vertical="center"/>
    </xf>
    <xf numFmtId="0" fontId="24" fillId="0" borderId="180" xfId="5" applyNumberFormat="1" applyFont="1" applyFill="1" applyBorder="1" applyAlignment="1" applyProtection="1">
      <alignment horizontal="left" vertical="center"/>
    </xf>
    <xf numFmtId="0" fontId="24" fillId="0" borderId="185" xfId="5" applyNumberFormat="1" applyFont="1" applyFill="1" applyBorder="1" applyAlignment="1" applyProtection="1">
      <alignment horizontal="left" vertical="center" shrinkToFit="1"/>
    </xf>
    <xf numFmtId="0" fontId="17" fillId="0" borderId="5" xfId="5" applyNumberFormat="1" applyFont="1" applyFill="1" applyBorder="1" applyAlignment="1" applyProtection="1">
      <alignment horizontal="left" vertical="center" indent="1"/>
    </xf>
    <xf numFmtId="0" fontId="17" fillId="0" borderId="33" xfId="5" applyNumberFormat="1" applyFont="1" applyFill="1" applyBorder="1" applyAlignment="1" applyProtection="1">
      <alignment horizontal="left" vertical="center" indent="1"/>
    </xf>
    <xf numFmtId="0" fontId="17" fillId="0" borderId="63" xfId="5" applyNumberFormat="1" applyFont="1" applyFill="1" applyBorder="1" applyAlignment="1" applyProtection="1">
      <alignment horizontal="left" vertical="center" indent="1"/>
    </xf>
    <xf numFmtId="0" fontId="24" fillId="0" borderId="5" xfId="5" applyNumberFormat="1" applyFont="1" applyFill="1" applyBorder="1" applyAlignment="1" applyProtection="1">
      <alignment horizontal="left" vertical="center"/>
    </xf>
    <xf numFmtId="0" fontId="24" fillId="0" borderId="114" xfId="5" applyNumberFormat="1" applyFont="1" applyFill="1" applyBorder="1" applyAlignment="1" applyProtection="1">
      <alignment horizontal="left" vertical="center"/>
    </xf>
    <xf numFmtId="0" fontId="21" fillId="21" borderId="115" xfId="5" applyFont="1" applyFill="1" applyBorder="1" applyAlignment="1" applyProtection="1">
      <alignment horizontal="center" vertical="center"/>
    </xf>
    <xf numFmtId="0" fontId="21" fillId="21" borderId="116" xfId="5" applyFont="1" applyFill="1" applyBorder="1" applyAlignment="1" applyProtection="1">
      <alignment horizontal="center" vertical="center"/>
    </xf>
    <xf numFmtId="1" fontId="24" fillId="21" borderId="117" xfId="0" applyNumberFormat="1" applyFont="1" applyFill="1" applyBorder="1" applyAlignment="1" applyProtection="1">
      <alignment horizontal="center" vertical="center"/>
    </xf>
    <xf numFmtId="1" fontId="24" fillId="21" borderId="118" xfId="0" applyNumberFormat="1" applyFont="1" applyFill="1" applyBorder="1" applyAlignment="1" applyProtection="1">
      <alignment horizontal="center" vertical="center"/>
    </xf>
    <xf numFmtId="1" fontId="24" fillId="17" borderId="125" xfId="0" applyNumberFormat="1" applyFont="1" applyFill="1" applyBorder="1" applyAlignment="1" applyProtection="1">
      <alignment horizontal="left" vertical="center" indent="1"/>
      <protection locked="0"/>
    </xf>
    <xf numFmtId="1" fontId="24" fillId="17" borderId="118" xfId="0" applyNumberFormat="1" applyFont="1" applyFill="1" applyBorder="1" applyAlignment="1" applyProtection="1">
      <alignment horizontal="left" vertical="center" indent="1"/>
      <protection locked="0"/>
    </xf>
    <xf numFmtId="1" fontId="24" fillId="17" borderId="126" xfId="0" applyNumberFormat="1" applyFont="1" applyFill="1" applyBorder="1" applyAlignment="1" applyProtection="1">
      <alignment horizontal="left" vertical="center" indent="1"/>
      <protection locked="0"/>
    </xf>
    <xf numFmtId="0" fontId="17" fillId="21" borderId="36" xfId="5" applyFont="1" applyFill="1" applyBorder="1" applyAlignment="1" applyProtection="1">
      <alignment horizontal="center" vertical="center" wrapText="1"/>
    </xf>
    <xf numFmtId="0" fontId="17" fillId="21" borderId="62" xfId="5" applyFont="1" applyFill="1" applyBorder="1" applyAlignment="1" applyProtection="1">
      <alignment horizontal="center" vertical="center" wrapText="1"/>
    </xf>
    <xf numFmtId="0" fontId="17" fillId="21" borderId="28" xfId="5" applyFont="1" applyFill="1" applyBorder="1" applyAlignment="1" applyProtection="1">
      <alignment horizontal="center" vertical="center" wrapText="1"/>
    </xf>
    <xf numFmtId="0" fontId="17" fillId="21" borderId="39" xfId="5" applyFont="1" applyFill="1" applyBorder="1" applyAlignment="1" applyProtection="1">
      <alignment horizontal="center" vertical="center" wrapText="1"/>
    </xf>
    <xf numFmtId="0" fontId="56" fillId="0" borderId="36" xfId="5" applyNumberFormat="1" applyFont="1" applyFill="1" applyBorder="1" applyAlignment="1" applyProtection="1">
      <alignment horizontal="left" vertical="center" indent="1"/>
      <protection locked="0"/>
    </xf>
    <xf numFmtId="0" fontId="56" fillId="0" borderId="64" xfId="5" applyNumberFormat="1" applyFont="1" applyFill="1" applyBorder="1" applyAlignment="1" applyProtection="1">
      <alignment horizontal="left" vertical="center" indent="1"/>
      <protection locked="0"/>
    </xf>
    <xf numFmtId="0" fontId="56" fillId="0" borderId="28" xfId="5" applyNumberFormat="1" applyFont="1" applyFill="1" applyBorder="1" applyAlignment="1" applyProtection="1">
      <alignment horizontal="left" vertical="center" indent="1"/>
      <protection locked="0"/>
    </xf>
    <xf numFmtId="0" fontId="56" fillId="0" borderId="27" xfId="5" applyNumberFormat="1" applyFont="1" applyFill="1" applyBorder="1" applyAlignment="1" applyProtection="1">
      <alignment horizontal="left" vertical="center" indent="1"/>
      <protection locked="0"/>
    </xf>
    <xf numFmtId="1" fontId="55" fillId="21" borderId="36" xfId="0" applyNumberFormat="1" applyFont="1" applyFill="1" applyBorder="1" applyAlignment="1" applyProtection="1">
      <alignment horizontal="center" vertical="center" wrapText="1"/>
    </xf>
    <xf numFmtId="1" fontId="55" fillId="21" borderId="62" xfId="0" applyNumberFormat="1" applyFont="1" applyFill="1" applyBorder="1" applyAlignment="1" applyProtection="1">
      <alignment horizontal="center" vertical="center" wrapText="1"/>
    </xf>
    <xf numFmtId="1" fontId="55" fillId="21" borderId="28" xfId="0" applyNumberFormat="1" applyFont="1" applyFill="1" applyBorder="1" applyAlignment="1" applyProtection="1">
      <alignment horizontal="center" vertical="center" wrapText="1"/>
    </xf>
    <xf numFmtId="1" fontId="55" fillId="21" borderId="39" xfId="0" applyNumberFormat="1" applyFont="1" applyFill="1" applyBorder="1" applyAlignment="1" applyProtection="1">
      <alignment horizontal="center" vertical="center" wrapText="1"/>
    </xf>
    <xf numFmtId="1" fontId="18" fillId="17" borderId="36" xfId="0" applyNumberFormat="1" applyFont="1" applyFill="1" applyBorder="1" applyAlignment="1" applyProtection="1">
      <alignment horizontal="center" vertical="center"/>
      <protection locked="0"/>
    </xf>
    <xf numFmtId="1" fontId="18" fillId="17" borderId="62" xfId="0" applyNumberFormat="1" applyFont="1" applyFill="1" applyBorder="1" applyAlignment="1" applyProtection="1">
      <alignment horizontal="center" vertical="center"/>
      <protection locked="0"/>
    </xf>
    <xf numFmtId="1" fontId="18" fillId="17" borderId="28" xfId="0" applyNumberFormat="1" applyFont="1" applyFill="1" applyBorder="1" applyAlignment="1" applyProtection="1">
      <alignment horizontal="center" vertical="center"/>
      <protection locked="0"/>
    </xf>
    <xf numFmtId="1" fontId="18" fillId="17" borderId="39" xfId="0" applyNumberFormat="1" applyFont="1" applyFill="1" applyBorder="1" applyAlignment="1" applyProtection="1">
      <alignment horizontal="center" vertical="center"/>
      <protection locked="0"/>
    </xf>
    <xf numFmtId="1" fontId="24" fillId="21" borderId="125" xfId="0" applyNumberFormat="1" applyFont="1" applyFill="1" applyBorder="1" applyAlignment="1" applyProtection="1">
      <alignment horizontal="center" vertical="center" shrinkToFit="1"/>
    </xf>
    <xf numFmtId="1" fontId="24" fillId="21" borderId="126" xfId="0" applyNumberFormat="1" applyFont="1" applyFill="1" applyBorder="1" applyAlignment="1" applyProtection="1">
      <alignment horizontal="center" vertical="center" shrinkToFit="1"/>
    </xf>
    <xf numFmtId="1" fontId="22" fillId="21" borderId="127" xfId="0" applyNumberFormat="1" applyFont="1" applyFill="1" applyBorder="1" applyAlignment="1" applyProtection="1">
      <alignment horizontal="center" vertical="center"/>
    </xf>
    <xf numFmtId="1" fontId="22" fillId="21" borderId="121" xfId="0" applyNumberFormat="1" applyFont="1" applyFill="1" applyBorder="1" applyAlignment="1" applyProtection="1">
      <alignment horizontal="center" vertical="center"/>
    </xf>
    <xf numFmtId="1" fontId="56" fillId="17" borderId="120" xfId="0" applyNumberFormat="1" applyFont="1" applyFill="1" applyBorder="1" applyAlignment="1" applyProtection="1">
      <alignment horizontal="left" vertical="center" indent="1" shrinkToFit="1"/>
      <protection locked="0"/>
    </xf>
    <xf numFmtId="1" fontId="56" fillId="17" borderId="121" xfId="0" applyNumberFormat="1" applyFont="1" applyFill="1" applyBorder="1" applyAlignment="1" applyProtection="1">
      <alignment horizontal="left" vertical="center" indent="1" shrinkToFit="1"/>
      <protection locked="0"/>
    </xf>
    <xf numFmtId="1" fontId="56" fillId="17" borderId="128" xfId="0" applyNumberFormat="1" applyFont="1" applyFill="1" applyBorder="1" applyAlignment="1" applyProtection="1">
      <alignment horizontal="left" vertical="center" indent="1" shrinkToFit="1"/>
      <protection locked="0"/>
    </xf>
    <xf numFmtId="1" fontId="22" fillId="21" borderId="120" xfId="0" applyNumberFormat="1" applyFont="1" applyFill="1" applyBorder="1" applyAlignment="1" applyProtection="1">
      <alignment horizontal="center" vertical="center" shrinkToFit="1"/>
    </xf>
    <xf numFmtId="1" fontId="22" fillId="21" borderId="128" xfId="0" applyNumberFormat="1" applyFont="1" applyFill="1" applyBorder="1" applyAlignment="1" applyProtection="1">
      <alignment horizontal="center" vertical="center" shrinkToFit="1"/>
    </xf>
    <xf numFmtId="0" fontId="17" fillId="17" borderId="30" xfId="0" applyNumberFormat="1" applyFont="1" applyFill="1" applyBorder="1" applyAlignment="1" applyProtection="1">
      <alignment horizontal="left" vertical="center"/>
      <protection locked="0"/>
    </xf>
    <xf numFmtId="0" fontId="17" fillId="17" borderId="42" xfId="0" applyNumberFormat="1" applyFont="1" applyFill="1" applyBorder="1" applyAlignment="1" applyProtection="1">
      <alignment horizontal="left" vertical="center"/>
      <protection locked="0"/>
    </xf>
    <xf numFmtId="0" fontId="19" fillId="21" borderId="200" xfId="0" applyFont="1" applyFill="1" applyBorder="1" applyAlignment="1" applyProtection="1">
      <alignment horizontal="center" vertical="center" wrapText="1"/>
    </xf>
    <xf numFmtId="0" fontId="19" fillId="21" borderId="196" xfId="0" applyFont="1" applyFill="1" applyBorder="1" applyAlignment="1" applyProtection="1">
      <alignment horizontal="center" vertical="center" wrapText="1"/>
    </xf>
    <xf numFmtId="0" fontId="18" fillId="0" borderId="205" xfId="5" applyFont="1" applyFill="1" applyBorder="1" applyAlignment="1" applyProtection="1">
      <alignment horizontal="left" vertical="center" indent="1"/>
      <protection locked="0"/>
    </xf>
    <xf numFmtId="0" fontId="18" fillId="0" borderId="206" xfId="5" applyFont="1" applyFill="1" applyBorder="1" applyAlignment="1" applyProtection="1">
      <alignment horizontal="left" vertical="center" indent="1"/>
      <protection locked="0"/>
    </xf>
    <xf numFmtId="0" fontId="18" fillId="0" borderId="116" xfId="5" applyFont="1" applyFill="1" applyBorder="1" applyAlignment="1" applyProtection="1">
      <alignment horizontal="left" vertical="center" indent="1"/>
      <protection locked="0"/>
    </xf>
    <xf numFmtId="0" fontId="18" fillId="0" borderId="102" xfId="5" applyFont="1" applyFill="1" applyBorder="1" applyAlignment="1" applyProtection="1">
      <alignment horizontal="left" vertical="center" indent="1"/>
      <protection locked="0"/>
    </xf>
    <xf numFmtId="0" fontId="18" fillId="0" borderId="80" xfId="5" applyFont="1" applyFill="1" applyBorder="1" applyAlignment="1" applyProtection="1">
      <alignment horizontal="left" vertical="center" indent="1"/>
      <protection locked="0"/>
    </xf>
    <xf numFmtId="0" fontId="18" fillId="0" borderId="138" xfId="5" applyFont="1" applyFill="1" applyBorder="1" applyAlignment="1" applyProtection="1">
      <alignment horizontal="left" vertical="center" indent="1"/>
      <protection locked="0"/>
    </xf>
    <xf numFmtId="0" fontId="20" fillId="21" borderId="95" xfId="5" applyFont="1" applyFill="1" applyBorder="1" applyAlignment="1" applyProtection="1">
      <alignment horizontal="center" vertical="center"/>
    </xf>
    <xf numFmtId="0" fontId="20" fillId="21" borderId="96" xfId="5" applyFont="1" applyFill="1" applyBorder="1" applyAlignment="1" applyProtection="1">
      <alignment horizontal="center" vertical="center"/>
    </xf>
    <xf numFmtId="0" fontId="20" fillId="21" borderId="97" xfId="5" applyFont="1" applyFill="1" applyBorder="1" applyAlignment="1" applyProtection="1">
      <alignment horizontal="center" vertical="center"/>
    </xf>
    <xf numFmtId="0" fontId="20" fillId="17" borderId="101" xfId="5" applyFont="1" applyFill="1" applyBorder="1" applyAlignment="1" applyProtection="1">
      <alignment horizontal="left" vertical="center" shrinkToFit="1"/>
    </xf>
    <xf numFmtId="0" fontId="20" fillId="17" borderId="116" xfId="5" applyFont="1" applyFill="1" applyBorder="1" applyAlignment="1" applyProtection="1">
      <alignment horizontal="left" vertical="center" shrinkToFit="1"/>
    </xf>
    <xf numFmtId="0" fontId="20" fillId="17" borderId="104" xfId="5" applyFont="1" applyFill="1" applyBorder="1" applyAlignment="1" applyProtection="1">
      <alignment horizontal="left" vertical="center" shrinkToFit="1"/>
    </xf>
    <xf numFmtId="0" fontId="24" fillId="0" borderId="129" xfId="5" applyNumberFormat="1" applyFont="1" applyFill="1" applyBorder="1" applyAlignment="1" applyProtection="1">
      <alignment horizontal="left" vertical="center"/>
    </xf>
    <xf numFmtId="0" fontId="24" fillId="0" borderId="119" xfId="5" applyNumberFormat="1" applyFont="1" applyFill="1" applyBorder="1" applyAlignment="1" applyProtection="1">
      <alignment horizontal="left" vertical="center"/>
    </xf>
    <xf numFmtId="0" fontId="24" fillId="0" borderId="174" xfId="5" applyNumberFormat="1" applyFont="1" applyFill="1" applyBorder="1" applyAlignment="1" applyProtection="1">
      <alignment horizontal="left" vertical="center" shrinkToFit="1"/>
    </xf>
    <xf numFmtId="0" fontId="17" fillId="0" borderId="8" xfId="5" applyNumberFormat="1" applyFont="1" applyFill="1" applyBorder="1" applyAlignment="1" applyProtection="1">
      <alignment horizontal="left" vertical="center" indent="1"/>
    </xf>
    <xf numFmtId="0" fontId="17" fillId="0" borderId="45" xfId="5" applyNumberFormat="1" applyFont="1" applyFill="1" applyBorder="1" applyAlignment="1" applyProtection="1">
      <alignment horizontal="left" vertical="center" indent="1"/>
    </xf>
    <xf numFmtId="0" fontId="17" fillId="0" borderId="44" xfId="5" applyNumberFormat="1" applyFont="1" applyFill="1" applyBorder="1" applyAlignment="1" applyProtection="1">
      <alignment horizontal="left" vertical="center" indent="1"/>
    </xf>
    <xf numFmtId="0" fontId="17" fillId="11" borderId="82" xfId="5" applyFont="1" applyFill="1" applyBorder="1" applyAlignment="1" applyProtection="1">
      <alignment horizontal="center" vertical="center"/>
    </xf>
    <xf numFmtId="0" fontId="17" fillId="11" borderId="131" xfId="5" applyFont="1" applyFill="1" applyBorder="1" applyAlignment="1" applyProtection="1">
      <alignment horizontal="center" vertical="center"/>
    </xf>
    <xf numFmtId="0" fontId="24" fillId="0" borderId="174" xfId="5" applyNumberFormat="1" applyFont="1" applyFill="1" applyBorder="1" applyAlignment="1" applyProtection="1">
      <alignment horizontal="left" vertical="center"/>
    </xf>
    <xf numFmtId="0" fontId="24" fillId="0" borderId="181" xfId="5" applyNumberFormat="1" applyFont="1" applyFill="1" applyBorder="1" applyAlignment="1" applyProtection="1">
      <alignment horizontal="left" vertical="center" shrinkToFit="1"/>
    </xf>
    <xf numFmtId="0" fontId="22" fillId="26" borderId="75" xfId="5" applyNumberFormat="1" applyFont="1" applyFill="1" applyBorder="1" applyAlignment="1" applyProtection="1">
      <alignment horizontal="center" vertical="center" shrinkToFit="1"/>
    </xf>
    <xf numFmtId="0" fontId="18" fillId="26" borderId="76" xfId="5" applyNumberFormat="1" applyFont="1" applyFill="1" applyBorder="1" applyAlignment="1" applyProtection="1">
      <alignment horizontal="center" vertical="center" shrinkToFit="1"/>
    </xf>
    <xf numFmtId="0" fontId="18" fillId="26" borderId="79" xfId="5" applyNumberFormat="1" applyFont="1" applyFill="1" applyBorder="1" applyAlignment="1" applyProtection="1">
      <alignment horizontal="center" vertical="center" shrinkToFit="1"/>
    </xf>
    <xf numFmtId="1" fontId="24" fillId="17" borderId="130" xfId="0" applyNumberFormat="1" applyFont="1" applyFill="1" applyBorder="1" applyAlignment="1" applyProtection="1">
      <alignment horizontal="left" vertical="center" indent="1"/>
      <protection locked="0"/>
    </xf>
    <xf numFmtId="0" fontId="23" fillId="0" borderId="135" xfId="5" applyNumberFormat="1" applyFont="1" applyFill="1" applyBorder="1" applyAlignment="1" applyProtection="1">
      <alignment horizontal="center" vertical="center"/>
      <protection locked="0"/>
    </xf>
    <xf numFmtId="0" fontId="23" fillId="0" borderId="136" xfId="5" applyNumberFormat="1" applyFont="1" applyFill="1" applyBorder="1" applyAlignment="1" applyProtection="1">
      <alignment horizontal="center" vertical="center"/>
      <protection locked="0"/>
    </xf>
    <xf numFmtId="0" fontId="76" fillId="26" borderId="132" xfId="5" applyFont="1" applyFill="1" applyBorder="1" applyAlignment="1" applyProtection="1">
      <alignment horizontal="center" vertical="center"/>
      <protection locked="0"/>
    </xf>
    <xf numFmtId="0" fontId="76" fillId="26" borderId="133" xfId="5" applyFont="1" applyFill="1" applyBorder="1" applyAlignment="1" applyProtection="1">
      <alignment horizontal="center" vertical="center"/>
      <protection locked="0"/>
    </xf>
    <xf numFmtId="0" fontId="76" fillId="26" borderId="134" xfId="5" applyFont="1" applyFill="1" applyBorder="1" applyAlignment="1" applyProtection="1">
      <alignment horizontal="center" vertical="center"/>
      <protection locked="0"/>
    </xf>
    <xf numFmtId="0" fontId="72" fillId="17" borderId="30" xfId="0" applyNumberFormat="1" applyFont="1" applyFill="1" applyBorder="1" applyAlignment="1" applyProtection="1">
      <alignment horizontal="left" vertical="center" indent="1"/>
      <protection locked="0"/>
    </xf>
    <xf numFmtId="0" fontId="72" fillId="17" borderId="98" xfId="0" applyNumberFormat="1" applyFont="1" applyFill="1" applyBorder="1" applyAlignment="1" applyProtection="1">
      <alignment horizontal="left" vertical="center" indent="1"/>
      <protection locked="0"/>
    </xf>
    <xf numFmtId="0" fontId="72" fillId="17" borderId="42" xfId="0" applyNumberFormat="1" applyFont="1" applyFill="1" applyBorder="1" applyAlignment="1" applyProtection="1">
      <alignment horizontal="left" vertical="center" indent="1"/>
      <protection locked="0"/>
    </xf>
    <xf numFmtId="0" fontId="17" fillId="21" borderId="137" xfId="0" applyNumberFormat="1" applyFont="1" applyFill="1" applyBorder="1" applyAlignment="1" applyProtection="1">
      <alignment horizontal="center" vertical="center" wrapText="1"/>
    </xf>
    <xf numFmtId="0" fontId="17" fillId="21" borderId="80" xfId="0" applyNumberFormat="1" applyFont="1" applyFill="1" applyBorder="1" applyAlignment="1" applyProtection="1">
      <alignment horizontal="center" vertical="center" wrapText="1"/>
    </xf>
    <xf numFmtId="0" fontId="17" fillId="21" borderId="138" xfId="0" applyNumberFormat="1" applyFont="1" applyFill="1" applyBorder="1" applyAlignment="1" applyProtection="1">
      <alignment horizontal="center" vertical="center" wrapText="1"/>
    </xf>
    <xf numFmtId="0" fontId="23" fillId="17" borderId="139" xfId="0" applyNumberFormat="1" applyFont="1" applyFill="1" applyBorder="1" applyAlignment="1" applyProtection="1">
      <alignment horizontal="left" vertical="center" indent="2"/>
      <protection locked="0"/>
    </xf>
    <xf numFmtId="0" fontId="23" fillId="17" borderId="80" xfId="0" applyNumberFormat="1" applyFont="1" applyFill="1" applyBorder="1" applyAlignment="1" applyProtection="1">
      <alignment horizontal="left" vertical="center" indent="2"/>
      <protection locked="0"/>
    </xf>
    <xf numFmtId="0" fontId="17" fillId="21" borderId="139" xfId="5" applyFont="1" applyFill="1" applyBorder="1" applyAlignment="1" applyProtection="1">
      <alignment horizontal="center" vertical="center" wrapText="1"/>
    </xf>
    <xf numFmtId="0" fontId="17" fillId="21" borderId="138" xfId="5" applyFont="1" applyFill="1" applyBorder="1" applyAlignment="1" applyProtection="1">
      <alignment horizontal="center" vertical="center" wrapText="1"/>
    </xf>
    <xf numFmtId="0" fontId="58" fillId="0" borderId="139" xfId="5" applyFont="1" applyFill="1" applyBorder="1" applyAlignment="1" applyProtection="1">
      <alignment horizontal="left" vertical="center"/>
      <protection locked="0"/>
    </xf>
    <xf numFmtId="0" fontId="58" fillId="0" borderId="64" xfId="5" applyFont="1" applyFill="1" applyBorder="1" applyAlignment="1" applyProtection="1">
      <alignment horizontal="left" vertical="center"/>
      <protection locked="0"/>
    </xf>
    <xf numFmtId="0" fontId="58" fillId="0" borderId="135" xfId="5" applyFont="1" applyFill="1" applyBorder="1" applyAlignment="1" applyProtection="1">
      <alignment horizontal="left" vertical="center"/>
      <protection locked="0"/>
    </xf>
    <xf numFmtId="1" fontId="56" fillId="17" borderId="120" xfId="0" applyNumberFormat="1" applyFont="1" applyFill="1" applyBorder="1" applyAlignment="1" applyProtection="1">
      <alignment horizontal="left" vertical="center" indent="1"/>
      <protection locked="0"/>
    </xf>
    <xf numFmtId="1" fontId="56" fillId="17" borderId="121" xfId="0" applyNumberFormat="1" applyFont="1" applyFill="1" applyBorder="1" applyAlignment="1" applyProtection="1">
      <alignment horizontal="left" vertical="center" indent="1"/>
      <protection locked="0"/>
    </xf>
    <xf numFmtId="1" fontId="56" fillId="17" borderId="122" xfId="0" applyNumberFormat="1" applyFont="1" applyFill="1" applyBorder="1" applyAlignment="1" applyProtection="1">
      <alignment horizontal="left" vertical="center" indent="1"/>
      <protection locked="0"/>
    </xf>
    <xf numFmtId="0" fontId="17" fillId="21" borderId="123" xfId="0" applyNumberFormat="1" applyFont="1" applyFill="1" applyBorder="1" applyAlignment="1" applyProtection="1">
      <alignment horizontal="center" vertical="center" wrapText="1"/>
    </xf>
    <xf numFmtId="0" fontId="17" fillId="21" borderId="64" xfId="0" applyNumberFormat="1" applyFont="1" applyFill="1" applyBorder="1" applyAlignment="1" applyProtection="1">
      <alignment horizontal="center" vertical="center" wrapText="1"/>
    </xf>
    <xf numFmtId="0" fontId="17" fillId="21" borderId="62" xfId="0" applyNumberFormat="1" applyFont="1" applyFill="1" applyBorder="1" applyAlignment="1" applyProtection="1">
      <alignment horizontal="center" vertical="center" wrapText="1"/>
    </xf>
    <xf numFmtId="0" fontId="17" fillId="21" borderId="124" xfId="0" applyNumberFormat="1" applyFont="1" applyFill="1" applyBorder="1" applyAlignment="1" applyProtection="1">
      <alignment horizontal="center" vertical="center" wrapText="1"/>
    </xf>
    <xf numFmtId="0" fontId="17" fillId="21" borderId="27" xfId="0" applyNumberFormat="1" applyFont="1" applyFill="1" applyBorder="1" applyAlignment="1" applyProtection="1">
      <alignment horizontal="center" vertical="center" wrapText="1"/>
    </xf>
    <xf numFmtId="0" fontId="17" fillId="21" borderId="39" xfId="0" applyNumberFormat="1" applyFont="1" applyFill="1" applyBorder="1" applyAlignment="1" applyProtection="1">
      <alignment horizontal="center" vertical="center" wrapText="1"/>
    </xf>
    <xf numFmtId="0" fontId="24" fillId="0" borderId="119" xfId="5" applyNumberFormat="1" applyFont="1" applyFill="1" applyBorder="1" applyAlignment="1" applyProtection="1">
      <alignment horizontal="left" vertical="center" shrinkToFit="1"/>
    </xf>
    <xf numFmtId="0" fontId="17" fillId="11" borderId="101" xfId="5" applyFont="1" applyFill="1" applyBorder="1" applyAlignment="1" applyProtection="1">
      <alignment horizontal="center" vertical="center"/>
    </xf>
    <xf numFmtId="0" fontId="17" fillId="11" borderId="116" xfId="5" applyFont="1" applyFill="1" applyBorder="1" applyAlignment="1" applyProtection="1">
      <alignment horizontal="center" vertical="center"/>
    </xf>
    <xf numFmtId="0" fontId="17" fillId="11" borderId="102" xfId="5" applyFont="1" applyFill="1" applyBorder="1" applyAlignment="1" applyProtection="1">
      <alignment horizontal="center" vertical="center"/>
    </xf>
    <xf numFmtId="0" fontId="17" fillId="11" borderId="81" xfId="5" applyFont="1" applyFill="1" applyBorder="1" applyAlignment="1" applyProtection="1">
      <alignment horizontal="center" vertical="center"/>
    </xf>
    <xf numFmtId="0" fontId="4" fillId="3" borderId="1" xfId="5" applyNumberFormat="1" applyFont="1" applyFill="1" applyBorder="1" applyAlignment="1">
      <alignment horizontal="center" vertical="center"/>
    </xf>
    <xf numFmtId="0" fontId="0" fillId="0" borderId="41" xfId="0" applyNumberFormat="1" applyBorder="1" applyAlignment="1">
      <alignment horizontal="center" vertical="center"/>
    </xf>
    <xf numFmtId="0" fontId="10" fillId="3" borderId="1" xfId="0" applyNumberFormat="1" applyFont="1" applyFill="1" applyBorder="1" applyAlignment="1">
      <alignment horizontal="center" vertical="center"/>
    </xf>
    <xf numFmtId="0" fontId="4" fillId="3" borderId="1" xfId="5" applyNumberFormat="1" applyFont="1" applyFill="1" applyBorder="1" applyAlignment="1">
      <alignment horizontal="center" vertical="center" shrinkToFit="1"/>
    </xf>
    <xf numFmtId="0" fontId="45" fillId="5" borderId="95" xfId="0" applyNumberFormat="1" applyFont="1" applyFill="1" applyBorder="1" applyAlignment="1" applyProtection="1">
      <alignment horizontal="center" vertical="center"/>
      <protection locked="0"/>
    </xf>
    <xf numFmtId="0" fontId="45" fillId="5" borderId="96" xfId="0" applyNumberFormat="1" applyFont="1" applyFill="1" applyBorder="1" applyAlignment="1" applyProtection="1">
      <alignment horizontal="center" vertical="center"/>
      <protection locked="0"/>
    </xf>
    <xf numFmtId="42" fontId="45" fillId="5" borderId="95" xfId="0" applyNumberFormat="1" applyFont="1" applyFill="1" applyBorder="1" applyAlignment="1" applyProtection="1">
      <alignment horizontal="right" vertical="center"/>
      <protection locked="0"/>
    </xf>
    <xf numFmtId="42" fontId="45" fillId="5" borderId="96" xfId="0" applyNumberFormat="1" applyFont="1" applyFill="1" applyBorder="1" applyAlignment="1" applyProtection="1">
      <alignment horizontal="right" vertical="center"/>
      <protection locked="0"/>
    </xf>
    <xf numFmtId="42" fontId="45" fillId="5" borderId="97" xfId="0" applyNumberFormat="1" applyFont="1" applyFill="1" applyBorder="1" applyAlignment="1" applyProtection="1">
      <alignment horizontal="right" vertical="center"/>
      <protection locked="0"/>
    </xf>
    <xf numFmtId="0" fontId="39" fillId="12" borderId="37" xfId="5" applyFont="1" applyFill="1" applyBorder="1" applyAlignment="1" applyProtection="1">
      <alignment horizontal="center" vertical="center" shrinkToFit="1"/>
      <protection locked="0"/>
    </xf>
    <xf numFmtId="42" fontId="29" fillId="9" borderId="1" xfId="5" applyNumberFormat="1" applyFont="1" applyFill="1" applyBorder="1" applyAlignment="1" applyProtection="1">
      <alignment horizontal="right" vertical="center" shrinkToFit="1"/>
      <protection locked="0"/>
    </xf>
    <xf numFmtId="0" fontId="44" fillId="12" borderId="141" xfId="0" applyFont="1" applyFill="1" applyBorder="1" applyAlignment="1" applyProtection="1">
      <alignment horizontal="center" vertical="top"/>
      <protection locked="0"/>
    </xf>
    <xf numFmtId="0" fontId="44" fillId="12" borderId="144" xfId="0" applyFont="1" applyFill="1" applyBorder="1" applyAlignment="1" applyProtection="1">
      <alignment horizontal="center" vertical="top"/>
      <protection locked="0"/>
    </xf>
    <xf numFmtId="0" fontId="44" fillId="12" borderId="145" xfId="0" applyFont="1" applyFill="1" applyBorder="1" applyAlignment="1" applyProtection="1">
      <alignment horizontal="center" vertical="top"/>
      <protection locked="0"/>
    </xf>
    <xf numFmtId="0" fontId="39" fillId="12" borderId="41" xfId="5" applyFont="1" applyFill="1" applyBorder="1" applyAlignment="1" applyProtection="1">
      <alignment horizontal="center" vertical="center" shrinkToFit="1"/>
      <protection locked="0"/>
    </xf>
    <xf numFmtId="0" fontId="39" fillId="12" borderId="0" xfId="5" applyFont="1" applyFill="1" applyBorder="1" applyAlignment="1" applyProtection="1">
      <alignment horizontal="center" vertical="center" shrinkToFit="1"/>
      <protection locked="0"/>
    </xf>
    <xf numFmtId="0" fontId="39" fillId="12" borderId="146" xfId="5" applyFont="1" applyFill="1" applyBorder="1" applyAlignment="1" applyProtection="1">
      <alignment horizontal="center" vertical="center" shrinkToFit="1"/>
      <protection locked="0"/>
    </xf>
    <xf numFmtId="42" fontId="29" fillId="0" borderId="1" xfId="5" applyNumberFormat="1" applyFont="1" applyFill="1" applyBorder="1" applyAlignment="1" applyProtection="1">
      <alignment horizontal="right" vertical="center" shrinkToFit="1"/>
      <protection locked="0"/>
    </xf>
    <xf numFmtId="42" fontId="29" fillId="0" borderId="147" xfId="5" applyNumberFormat="1" applyFont="1" applyFill="1" applyBorder="1" applyAlignment="1" applyProtection="1">
      <alignment horizontal="right" vertical="center" shrinkToFit="1"/>
      <protection locked="0"/>
    </xf>
    <xf numFmtId="0" fontId="41" fillId="4" borderId="30" xfId="0" applyNumberFormat="1" applyFont="1" applyFill="1" applyBorder="1" applyAlignment="1" applyProtection="1">
      <alignment horizontal="center" vertical="center"/>
      <protection locked="0"/>
    </xf>
    <xf numFmtId="0" fontId="41" fillId="4" borderId="42" xfId="0" applyNumberFormat="1" applyFont="1" applyFill="1" applyBorder="1" applyAlignment="1" applyProtection="1">
      <alignment horizontal="center" vertical="center"/>
      <protection locked="0"/>
    </xf>
    <xf numFmtId="0" fontId="40" fillId="0" borderId="27" xfId="0" applyNumberFormat="1" applyFont="1" applyBorder="1" applyAlignment="1" applyProtection="1">
      <alignment horizontal="left"/>
      <protection locked="0"/>
    </xf>
    <xf numFmtId="0" fontId="30" fillId="4" borderId="142" xfId="5" applyFont="1" applyFill="1" applyBorder="1" applyAlignment="1" applyProtection="1">
      <alignment horizontal="center" vertical="center" shrinkToFit="1"/>
      <protection locked="0"/>
    </xf>
    <xf numFmtId="0" fontId="30" fillId="4" borderId="148" xfId="5" applyFont="1" applyFill="1" applyBorder="1" applyAlignment="1" applyProtection="1">
      <alignment horizontal="center" vertical="center" shrinkToFit="1"/>
      <protection locked="0"/>
    </xf>
    <xf numFmtId="0" fontId="35" fillId="13" borderId="30" xfId="0" applyNumberFormat="1" applyFont="1" applyFill="1" applyBorder="1" applyAlignment="1" applyProtection="1">
      <alignment horizontal="center" vertical="center"/>
      <protection locked="0"/>
    </xf>
    <xf numFmtId="0" fontId="35" fillId="13" borderId="98" xfId="0" applyNumberFormat="1" applyFont="1" applyFill="1" applyBorder="1" applyAlignment="1" applyProtection="1">
      <alignment horizontal="center" vertical="center"/>
      <protection locked="0"/>
    </xf>
    <xf numFmtId="0" fontId="35" fillId="13" borderId="42" xfId="0" applyNumberFormat="1" applyFont="1" applyFill="1" applyBorder="1" applyAlignment="1" applyProtection="1">
      <alignment horizontal="center" vertical="center"/>
      <protection locked="0"/>
    </xf>
    <xf numFmtId="0" fontId="35" fillId="14" borderId="30" xfId="0" applyNumberFormat="1" applyFont="1" applyFill="1" applyBorder="1" applyAlignment="1" applyProtection="1">
      <alignment horizontal="center" vertical="center"/>
      <protection locked="0"/>
    </xf>
    <xf numFmtId="0" fontId="35" fillId="14" borderId="98" xfId="0" applyNumberFormat="1" applyFont="1" applyFill="1" applyBorder="1" applyAlignment="1" applyProtection="1">
      <alignment horizontal="center" vertical="center"/>
      <protection locked="0"/>
    </xf>
    <xf numFmtId="0" fontId="35" fillId="14" borderId="42" xfId="0" applyNumberFormat="1" applyFont="1" applyFill="1" applyBorder="1" applyAlignment="1" applyProtection="1">
      <alignment horizontal="center" vertical="center"/>
      <protection locked="0"/>
    </xf>
    <xf numFmtId="42" fontId="32" fillId="4" borderId="80" xfId="5" applyNumberFormat="1" applyFont="1" applyFill="1" applyBorder="1" applyAlignment="1" applyProtection="1">
      <alignment horizontal="right" vertical="center" shrinkToFit="1"/>
      <protection locked="0"/>
    </xf>
    <xf numFmtId="42" fontId="32" fillId="4" borderId="140" xfId="5" applyNumberFormat="1" applyFont="1" applyFill="1" applyBorder="1" applyAlignment="1" applyProtection="1">
      <alignment horizontal="right" vertical="center" shrinkToFit="1"/>
      <protection locked="0"/>
    </xf>
    <xf numFmtId="0" fontId="39" fillId="12" borderId="1" xfId="5" applyFont="1" applyFill="1" applyBorder="1" applyAlignment="1" applyProtection="1">
      <alignment horizontal="center" vertical="center" shrinkToFit="1"/>
      <protection locked="0"/>
    </xf>
    <xf numFmtId="182" fontId="29" fillId="0" borderId="1" xfId="5" applyNumberFormat="1" applyFont="1" applyFill="1" applyBorder="1" applyAlignment="1" applyProtection="1">
      <alignment horizontal="right" vertical="center" shrinkToFit="1"/>
      <protection locked="0"/>
    </xf>
    <xf numFmtId="0" fontId="39" fillId="12" borderId="147" xfId="5" applyFont="1" applyFill="1" applyBorder="1" applyAlignment="1" applyProtection="1">
      <alignment horizontal="center" vertical="center" shrinkToFit="1"/>
      <protection locked="0"/>
    </xf>
    <xf numFmtId="0" fontId="39" fillId="12" borderId="35" xfId="5" applyFont="1" applyFill="1" applyBorder="1" applyAlignment="1" applyProtection="1">
      <alignment horizontal="center" vertical="center" shrinkToFit="1"/>
      <protection locked="0"/>
    </xf>
    <xf numFmtId="0" fontId="29" fillId="0" borderId="35" xfId="5" applyFont="1" applyFill="1" applyBorder="1" applyAlignment="1" applyProtection="1">
      <alignment horizontal="center" vertical="center" shrinkToFit="1"/>
      <protection locked="0"/>
    </xf>
    <xf numFmtId="0" fontId="29" fillId="0" borderId="1" xfId="5" applyFont="1" applyFill="1" applyBorder="1" applyAlignment="1" applyProtection="1">
      <alignment horizontal="center" vertical="center" shrinkToFit="1"/>
      <protection locked="0"/>
    </xf>
    <xf numFmtId="0" fontId="35" fillId="5" borderId="37" xfId="0" applyNumberFormat="1" applyFont="1" applyFill="1" applyBorder="1" applyAlignment="1" applyProtection="1">
      <alignment horizontal="center" vertical="center" wrapText="1"/>
      <protection locked="0"/>
    </xf>
    <xf numFmtId="0" fontId="35" fillId="5" borderId="26" xfId="0" applyNumberFormat="1" applyFont="1" applyFill="1" applyBorder="1" applyAlignment="1" applyProtection="1">
      <alignment horizontal="center" vertical="center"/>
      <protection locked="0"/>
    </xf>
    <xf numFmtId="0" fontId="35" fillId="14" borderId="36" xfId="0" applyNumberFormat="1" applyFont="1" applyFill="1" applyBorder="1" applyAlignment="1" applyProtection="1">
      <alignment horizontal="center" vertical="center"/>
      <protection locked="0"/>
    </xf>
    <xf numFmtId="0" fontId="30" fillId="4" borderId="137" xfId="5" applyFont="1" applyFill="1" applyBorder="1" applyAlignment="1" applyProtection="1">
      <alignment horizontal="center" vertical="center" shrinkToFit="1"/>
      <protection locked="0"/>
    </xf>
    <xf numFmtId="0" fontId="35" fillId="5" borderId="37" xfId="0" applyNumberFormat="1" applyFont="1" applyFill="1" applyBorder="1" applyAlignment="1" applyProtection="1">
      <alignment horizontal="center" vertical="center"/>
      <protection locked="0"/>
    </xf>
    <xf numFmtId="0" fontId="35" fillId="5" borderId="20" xfId="0" applyNumberFormat="1" applyFont="1" applyFill="1" applyBorder="1" applyAlignment="1" applyProtection="1">
      <alignment horizontal="center" vertical="center"/>
      <protection locked="0"/>
    </xf>
    <xf numFmtId="0" fontId="35" fillId="13" borderId="36" xfId="0" applyNumberFormat="1" applyFont="1" applyFill="1" applyBorder="1" applyAlignment="1" applyProtection="1">
      <alignment horizontal="center" vertical="center"/>
      <protection locked="0"/>
    </xf>
  </cellXfs>
  <cellStyles count="8">
    <cellStyle name="ハイパーリンク" xfId="1" builtinId="8"/>
    <cellStyle name="標準" xfId="0" builtinId="0"/>
    <cellStyle name="標準 2" xfId="2"/>
    <cellStyle name="標準 3" xfId="3"/>
    <cellStyle name="標準 4" xfId="4"/>
    <cellStyle name="標準 5" xfId="5"/>
    <cellStyle name="標準 6" xfId="6"/>
    <cellStyle name="標準_旧NANS21出雲陸上データ" xfId="7"/>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99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697117</xdr:colOff>
      <xdr:row>23</xdr:row>
      <xdr:rowOff>108643</xdr:rowOff>
    </xdr:from>
    <xdr:to>
      <xdr:col>8</xdr:col>
      <xdr:colOff>332392</xdr:colOff>
      <xdr:row>25</xdr:row>
      <xdr:rowOff>190502</xdr:rowOff>
    </xdr:to>
    <xdr:sp macro="" textlink="">
      <xdr:nvSpPr>
        <xdr:cNvPr id="2" name="shpSquare03" descr="付箋検索用文字列"/>
        <xdr:cNvSpPr/>
      </xdr:nvSpPr>
      <xdr:spPr>
        <a:xfrm flipH="1">
          <a:off x="3506992" y="5347393"/>
          <a:ext cx="1197375" cy="748608"/>
        </a:xfrm>
        <a:prstGeom prst="wedgeEllipseCallout">
          <a:avLst>
            <a:gd name="adj1" fmla="val 11507"/>
            <a:gd name="adj2" fmla="val -106276"/>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marL="0" indent="0" algn="ctr"/>
          <a:r>
            <a:rPr kumimoji="1" lang="ja-JP" altLang="en-US" sz="14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半角ｶﾀｶﾅで入力</a:t>
          </a:r>
          <a:endParaRPr kumimoji="1" lang="en-US" altLang="ja-JP" sz="14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endParaRPr>
        </a:p>
        <a:p>
          <a:pPr marL="0" indent="0" algn="ctr">
            <a:lnSpc>
              <a:spcPts val="1300"/>
            </a:lnSpc>
          </a:pP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sym typeface="Meiryo UI" panose="020B0604030504040204" pitchFamily="50" charset="-128"/>
          </a:endParaRPr>
        </a:p>
      </xdr:txBody>
    </xdr:sp>
    <xdr:clientData/>
  </xdr:twoCellAnchor>
  <xdr:twoCellAnchor editAs="oneCell">
    <xdr:from>
      <xdr:col>6</xdr:col>
      <xdr:colOff>642793</xdr:colOff>
      <xdr:row>23</xdr:row>
      <xdr:rowOff>149445</xdr:rowOff>
    </xdr:from>
    <xdr:to>
      <xdr:col>8</xdr:col>
      <xdr:colOff>404817</xdr:colOff>
      <xdr:row>25</xdr:row>
      <xdr:rowOff>197773</xdr:rowOff>
    </xdr:to>
    <xdr:sp macro="" textlink="">
      <xdr:nvSpPr>
        <xdr:cNvPr id="3" name="shpSquare03" descr="付箋検索用文字列"/>
        <xdr:cNvSpPr/>
      </xdr:nvSpPr>
      <xdr:spPr>
        <a:xfrm flipH="1">
          <a:off x="3457960" y="5949112"/>
          <a:ext cx="1328357" cy="704494"/>
        </a:xfrm>
        <a:prstGeom prst="wedgeEllipseCallout">
          <a:avLst>
            <a:gd name="adj1" fmla="val -28470"/>
            <a:gd name="adj2" fmla="val -112953"/>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marL="0" indent="0" algn="ctr"/>
          <a:r>
            <a:rPr kumimoji="1" lang="ja-JP" altLang="en-US"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半角ｶﾀｶﾅで入力</a:t>
          </a:r>
          <a:endParaRPr kumimoji="1" lang="en-US" altLang="ja-JP"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endParaRPr>
        </a:p>
        <a:p>
          <a:pPr marL="0" indent="0" algn="ctr">
            <a:lnSpc>
              <a:spcPts val="1300"/>
            </a:lnSpc>
          </a:pP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sym typeface="Meiryo UI" panose="020B0604030504040204" pitchFamily="50" charset="-128"/>
          </a:endParaRPr>
        </a:p>
      </xdr:txBody>
    </xdr:sp>
    <xdr:clientData/>
  </xdr:twoCellAnchor>
  <xdr:twoCellAnchor editAs="oneCell">
    <xdr:from>
      <xdr:col>11</xdr:col>
      <xdr:colOff>90535</xdr:colOff>
      <xdr:row>23</xdr:row>
      <xdr:rowOff>117698</xdr:rowOff>
    </xdr:from>
    <xdr:to>
      <xdr:col>12</xdr:col>
      <xdr:colOff>516047</xdr:colOff>
      <xdr:row>25</xdr:row>
      <xdr:rowOff>208609</xdr:rowOff>
    </xdr:to>
    <xdr:sp macro="" textlink="">
      <xdr:nvSpPr>
        <xdr:cNvPr id="4" name="shpSquare03" descr="付箋検索用文字列"/>
        <xdr:cNvSpPr/>
      </xdr:nvSpPr>
      <xdr:spPr>
        <a:xfrm flipH="1">
          <a:off x="6748510" y="5356448"/>
          <a:ext cx="1187512" cy="757660"/>
        </a:xfrm>
        <a:prstGeom prst="wedgeEllipseCallout">
          <a:avLst>
            <a:gd name="adj1" fmla="val 29742"/>
            <a:gd name="adj2" fmla="val -106223"/>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marL="0" indent="0" algn="ctr"/>
          <a:r>
            <a:rPr kumimoji="1" lang="ja-JP" altLang="en-US" sz="14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半角英数で入力</a:t>
          </a:r>
          <a:endParaRPr kumimoji="1" lang="en-US" altLang="ja-JP" sz="14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endParaRPr>
        </a:p>
        <a:p>
          <a:pPr marL="0" indent="0" algn="ctr">
            <a:lnSpc>
              <a:spcPts val="1300"/>
            </a:lnSpc>
          </a:pP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sym typeface="Meiryo UI" panose="020B0604030504040204" pitchFamily="50" charset="-128"/>
          </a:endParaRPr>
        </a:p>
      </xdr:txBody>
    </xdr:sp>
    <xdr:clientData/>
  </xdr:twoCellAnchor>
  <xdr:twoCellAnchor editAs="oneCell">
    <xdr:from>
      <xdr:col>11</xdr:col>
      <xdr:colOff>90535</xdr:colOff>
      <xdr:row>23</xdr:row>
      <xdr:rowOff>117696</xdr:rowOff>
    </xdr:from>
    <xdr:to>
      <xdr:col>12</xdr:col>
      <xdr:colOff>534154</xdr:colOff>
      <xdr:row>25</xdr:row>
      <xdr:rowOff>208610</xdr:rowOff>
    </xdr:to>
    <xdr:sp macro="" textlink="">
      <xdr:nvSpPr>
        <xdr:cNvPr id="5" name="shpSquare03" descr="付箋検索用文字列"/>
        <xdr:cNvSpPr/>
      </xdr:nvSpPr>
      <xdr:spPr>
        <a:xfrm flipH="1">
          <a:off x="6748510" y="5356446"/>
          <a:ext cx="1205619" cy="757663"/>
        </a:xfrm>
        <a:prstGeom prst="wedgeEllipseCallout">
          <a:avLst>
            <a:gd name="adj1" fmla="val -27991"/>
            <a:gd name="adj2" fmla="val -103692"/>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marL="0" indent="0" algn="ctr"/>
          <a:r>
            <a:rPr kumimoji="1" lang="ja-JP" altLang="en-US" sz="14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半角英数で入力</a:t>
          </a:r>
          <a:endParaRPr kumimoji="1" lang="en-US" altLang="ja-JP" sz="14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endParaRPr>
        </a:p>
        <a:p>
          <a:pPr marL="0" indent="0" algn="ctr">
            <a:lnSpc>
              <a:spcPts val="1300"/>
            </a:lnSpc>
          </a:pP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sym typeface="Meiryo UI" panose="020B0604030504040204" pitchFamily="50" charset="-128"/>
          </a:endParaRPr>
        </a:p>
      </xdr:txBody>
    </xdr:sp>
    <xdr:clientData/>
  </xdr:twoCellAnchor>
  <xdr:twoCellAnchor editAs="oneCell">
    <xdr:from>
      <xdr:col>11</xdr:col>
      <xdr:colOff>90534</xdr:colOff>
      <xdr:row>23</xdr:row>
      <xdr:rowOff>126749</xdr:rowOff>
    </xdr:from>
    <xdr:to>
      <xdr:col>12</xdr:col>
      <xdr:colOff>516047</xdr:colOff>
      <xdr:row>25</xdr:row>
      <xdr:rowOff>199556</xdr:rowOff>
    </xdr:to>
    <xdr:sp macro="" textlink="">
      <xdr:nvSpPr>
        <xdr:cNvPr id="6" name="shpSquare03" descr="付箋検索用文字列"/>
        <xdr:cNvSpPr/>
      </xdr:nvSpPr>
      <xdr:spPr>
        <a:xfrm flipH="1">
          <a:off x="6748509" y="5365499"/>
          <a:ext cx="1187513" cy="739556"/>
        </a:xfrm>
        <a:prstGeom prst="wedgeEllipseCallout">
          <a:avLst>
            <a:gd name="adj1" fmla="val -85082"/>
            <a:gd name="adj2" fmla="val -104186"/>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marL="0" indent="0" algn="ctr">
            <a:lnSpc>
              <a:spcPts val="1500"/>
            </a:lnSpc>
          </a:pPr>
          <a:r>
            <a:rPr kumimoji="1" lang="ja-JP" altLang="en-US"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半角英数で入力</a:t>
          </a:r>
          <a:endParaRPr kumimoji="1" lang="en-US" altLang="ja-JP"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endParaRPr>
        </a:p>
        <a:p>
          <a:pPr marL="0" indent="0" algn="ctr">
            <a:lnSpc>
              <a:spcPts val="1300"/>
            </a:lnSpc>
          </a:pP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sym typeface="Meiryo UI" panose="020B0604030504040204" pitchFamily="50" charset="-128"/>
          </a:endParaRPr>
        </a:p>
      </xdr:txBody>
    </xdr:sp>
    <xdr:clientData/>
  </xdr:twoCellAnchor>
  <xdr:twoCellAnchor editAs="oneCell">
    <xdr:from>
      <xdr:col>13</xdr:col>
      <xdr:colOff>416460</xdr:colOff>
      <xdr:row>22</xdr:row>
      <xdr:rowOff>108641</xdr:rowOff>
    </xdr:from>
    <xdr:to>
      <xdr:col>15</xdr:col>
      <xdr:colOff>45269</xdr:colOff>
      <xdr:row>23</xdr:row>
      <xdr:rowOff>64432</xdr:rowOff>
    </xdr:to>
    <xdr:sp macro="" textlink="">
      <xdr:nvSpPr>
        <xdr:cNvPr id="7" name="shpSquare04" descr="付箋検索用文字列"/>
        <xdr:cNvSpPr/>
      </xdr:nvSpPr>
      <xdr:spPr>
        <a:xfrm>
          <a:off x="8655585" y="5175941"/>
          <a:ext cx="1124234" cy="288109"/>
        </a:xfrm>
        <a:prstGeom prst="wedgeEllipseCallout">
          <a:avLst>
            <a:gd name="adj1" fmla="val 1511"/>
            <a:gd name="adj2" fmla="val -117830"/>
          </a:avLst>
        </a:prstGeom>
        <a:gradFill>
          <a:gsLst>
            <a:gs pos="0">
              <a:srgbClr val="66CCFF"/>
            </a:gs>
            <a:gs pos="100000">
              <a:srgbClr val="CCE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overflow" horzOverflow="overflow" wrap="none" lIns="72000" tIns="72000" rIns="72000" bIns="72000" rtlCol="0" anchor="ctr" anchorCtr="0"/>
        <a:lstStyle/>
        <a:p>
          <a:pPr marL="0" indent="0" algn="l">
            <a:lnSpc>
              <a:spcPts val="1300"/>
            </a:lnSpc>
          </a:pPr>
          <a:r>
            <a:rPr kumimoji="1" lang="ja-JP" altLang="en-US"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入力省略可</a:t>
          </a:r>
        </a:p>
      </xdr:txBody>
    </xdr:sp>
    <xdr:clientData/>
  </xdr:twoCellAnchor>
  <xdr:twoCellAnchor editAs="oneCell">
    <xdr:from>
      <xdr:col>3</xdr:col>
      <xdr:colOff>103716</xdr:colOff>
      <xdr:row>22</xdr:row>
      <xdr:rowOff>101118</xdr:rowOff>
    </xdr:from>
    <xdr:to>
      <xdr:col>6</xdr:col>
      <xdr:colOff>518584</xdr:colOff>
      <xdr:row>26</xdr:row>
      <xdr:rowOff>285749</xdr:rowOff>
    </xdr:to>
    <xdr:sp macro="" textlink="">
      <xdr:nvSpPr>
        <xdr:cNvPr id="8" name="shpSquare03" descr="付箋検索用文字列"/>
        <xdr:cNvSpPr/>
      </xdr:nvSpPr>
      <xdr:spPr>
        <a:xfrm>
          <a:off x="632883" y="5477451"/>
          <a:ext cx="2700868" cy="1496965"/>
        </a:xfrm>
        <a:prstGeom prst="rect">
          <a:avLst/>
        </a:prstGeom>
        <a:gradFill>
          <a:gsLst>
            <a:gs pos="0">
              <a:srgbClr val="FF99FF"/>
            </a:gs>
            <a:gs pos="100000">
              <a:srgbClr val="FFCCFF"/>
            </a:gs>
          </a:gsLst>
          <a:lin ang="2700000" scaled="1"/>
        </a:gradFill>
        <a:ln w="2857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algn="l"/>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中学・高校は、</a:t>
          </a:r>
          <a:endParaRPr kumimoji="1" lang="en-US" altLang="ja-JP"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endParaRPr>
        </a:p>
        <a:p>
          <a:pPr algn="l"/>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今年度中体連、高体連登録番号。</a:t>
          </a:r>
          <a:endParaRPr kumimoji="1" lang="en-US" altLang="ja-JP"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endParaRPr>
        </a:p>
        <a:p>
          <a:pPr algn="l"/>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一般・大学は、</a:t>
          </a:r>
          <a:endParaRPr kumimoji="1" lang="en-US" altLang="ja-JP"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endParaRPr>
        </a:p>
        <a:p>
          <a:pPr algn="l"/>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県陸協登録、学連登録番号の入力。</a:t>
          </a:r>
          <a:endParaRPr kumimoji="1" lang="en-US" altLang="ja-JP"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endParaRPr>
        </a:p>
        <a:p>
          <a:pPr algn="l"/>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小学は、</a:t>
          </a:r>
          <a:endParaRPr kumimoji="1" lang="en-US" altLang="ja-JP"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endParaRPr>
        </a:p>
        <a:p>
          <a:pPr algn="l"/>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陸協登録番号</a:t>
          </a:r>
          <a:r>
            <a:rPr kumimoji="1" lang="en-US" altLang="ja-JP"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a:t>
          </a:r>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未登録は不要</a:t>
          </a:r>
          <a:r>
            <a:rPr kumimoji="1" lang="ja-JP" altLang="en-US" sz="1200">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a:t>
          </a:r>
        </a:p>
      </xdr:txBody>
    </xdr:sp>
    <xdr:clientData/>
  </xdr:twoCellAnchor>
  <xdr:twoCellAnchor>
    <xdr:from>
      <xdr:col>4</xdr:col>
      <xdr:colOff>529630</xdr:colOff>
      <xdr:row>21</xdr:row>
      <xdr:rowOff>9053</xdr:rowOff>
    </xdr:from>
    <xdr:to>
      <xdr:col>4</xdr:col>
      <xdr:colOff>534155</xdr:colOff>
      <xdr:row>22</xdr:row>
      <xdr:rowOff>90538</xdr:rowOff>
    </xdr:to>
    <xdr:cxnSp macro="">
      <xdr:nvCxnSpPr>
        <xdr:cNvPr id="9" name="直線コネクタ 8"/>
        <xdr:cNvCxnSpPr/>
      </xdr:nvCxnSpPr>
      <xdr:spPr>
        <a:xfrm flipV="1">
          <a:off x="1815505" y="4904903"/>
          <a:ext cx="4525" cy="252935"/>
        </a:xfrm>
        <a:prstGeom prst="line">
          <a:avLst/>
        </a:prstGeom>
        <a:ln w="28575" cmpd="sng">
          <a:solidFill>
            <a:srgbClr val="FF0000"/>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795213</xdr:colOff>
      <xdr:row>23</xdr:row>
      <xdr:rowOff>202916</xdr:rowOff>
    </xdr:from>
    <xdr:ext cx="2316287" cy="929500"/>
    <xdr:sp macro="" textlink="">
      <xdr:nvSpPr>
        <xdr:cNvPr id="10" name="線吹き出し 1 (枠付き) 9"/>
        <xdr:cNvSpPr/>
      </xdr:nvSpPr>
      <xdr:spPr>
        <a:xfrm>
          <a:off x="8224713" y="5907333"/>
          <a:ext cx="2316287" cy="929500"/>
        </a:xfrm>
        <a:prstGeom prst="borderCallout1">
          <a:avLst>
            <a:gd name="adj1" fmla="val -599"/>
            <a:gd name="adj2" fmla="val 69308"/>
            <a:gd name="adj3" fmla="val -77159"/>
            <a:gd name="adj4" fmla="val 68903"/>
          </a:avLst>
        </a:prstGeom>
        <a:solidFill>
          <a:schemeClr val="accent6">
            <a:lumMod val="40000"/>
            <a:lumOff val="60000"/>
          </a:schemeClr>
        </a:solidFill>
        <a:ln w="28575" cap="rnd" cmpd="sng" algn="ctr">
          <a:solidFill>
            <a:srgbClr val="FF0000"/>
          </a:solidFill>
          <a:prstDash val="solid"/>
          <a:round/>
          <a:headEnd type="oval" w="med" len="med"/>
          <a:tailEnd type="triangle" w="med" len="med"/>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chorCtr="1">
          <a:noAutofit/>
        </a:bodyPr>
        <a:lstStyle/>
        <a:p>
          <a:pPr algn="l"/>
          <a:r>
            <a:rPr kumimoji="1" lang="ja-JP" altLang="en-US" sz="1100" b="1">
              <a:solidFill>
                <a:srgbClr val="000000"/>
              </a:solidFill>
            </a:rPr>
            <a:t>一般・大学の学連登録者は</a:t>
          </a:r>
          <a:r>
            <a:rPr kumimoji="1" lang="ja-JP" altLang="en-US" sz="1100">
              <a:solidFill>
                <a:srgbClr val="000000"/>
              </a:solidFill>
            </a:rPr>
            <a:t>、</a:t>
          </a:r>
          <a:endParaRPr kumimoji="1" lang="en-US" altLang="ja-JP" sz="1100">
            <a:solidFill>
              <a:srgbClr val="000000"/>
            </a:solidFill>
          </a:endParaRPr>
        </a:p>
        <a:p>
          <a:pPr algn="l"/>
          <a:r>
            <a:rPr kumimoji="1" lang="ja-JP" altLang="en-US" sz="1100" b="1">
              <a:solidFill>
                <a:srgbClr val="000000"/>
              </a:solidFill>
            </a:rPr>
            <a:t>団体登録所在地ではなく個人の陸連登録都道府県名の入力</a:t>
          </a:r>
          <a:r>
            <a:rPr kumimoji="1" lang="ja-JP" altLang="en-US" sz="1100">
              <a:solidFill>
                <a:srgbClr val="000000"/>
              </a:solidFill>
            </a:rPr>
            <a:t>。</a:t>
          </a:r>
          <a:endParaRPr kumimoji="1" lang="en-US" altLang="ja-JP" sz="1100">
            <a:solidFill>
              <a:srgbClr val="000000"/>
            </a:solidFill>
          </a:endParaRPr>
        </a:p>
        <a:p>
          <a:pPr algn="l"/>
          <a:endParaRPr kumimoji="1" lang="ja-JP" altLang="en-US" sz="1100">
            <a:solidFill>
              <a:srgbClr val="000000"/>
            </a:solidFill>
          </a:endParaRPr>
        </a:p>
      </xdr:txBody>
    </xdr:sp>
    <xdr:clientData/>
  </xdr:oneCellAnchor>
  <xdr:twoCellAnchor editAs="oneCell">
    <xdr:from>
      <xdr:col>6</xdr:col>
      <xdr:colOff>734285</xdr:colOff>
      <xdr:row>42</xdr:row>
      <xdr:rowOff>96657</xdr:rowOff>
    </xdr:from>
    <xdr:to>
      <xdr:col>10</xdr:col>
      <xdr:colOff>412848</xdr:colOff>
      <xdr:row>46</xdr:row>
      <xdr:rowOff>42334</xdr:rowOff>
    </xdr:to>
    <xdr:sp macro="" textlink="">
      <xdr:nvSpPr>
        <xdr:cNvPr id="13" name="shpSquare05" descr="付箋検索用文字列"/>
        <xdr:cNvSpPr/>
      </xdr:nvSpPr>
      <xdr:spPr>
        <a:xfrm>
          <a:off x="3549452" y="10944574"/>
          <a:ext cx="2768896" cy="1258010"/>
        </a:xfrm>
        <a:prstGeom prst="borderCallout1">
          <a:avLst>
            <a:gd name="adj1" fmla="val -108047"/>
            <a:gd name="adj2" fmla="val 70884"/>
            <a:gd name="adj3" fmla="val 543"/>
            <a:gd name="adj4" fmla="val 70909"/>
          </a:avLst>
        </a:prstGeom>
        <a:solidFill>
          <a:srgbClr val="FFFF00"/>
        </a:solidFill>
        <a:ln w="28575" cap="sq">
          <a:solidFill>
            <a:srgbClr val="FF0000"/>
          </a:solidFill>
          <a:prstDash val="solid"/>
          <a:headEnd type="diamond"/>
          <a:tailEnd type="ova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algn="l">
            <a:lnSpc>
              <a:spcPts val="1200"/>
            </a:lnSpc>
          </a:pPr>
          <a:r>
            <a:rPr kumimoji="1" lang="ja-JP" altLang="en-US"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今年度ベスト記録の入力が、申込種目と違う（</a:t>
          </a:r>
          <a:r>
            <a:rPr kumimoji="1" lang="en-US" altLang="ja-JP"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10000</a:t>
          </a:r>
          <a:r>
            <a:rPr kumimoji="1" lang="ja-JP" altLang="en-US"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を</a:t>
          </a:r>
          <a:r>
            <a:rPr kumimoji="1" lang="en-US" altLang="ja-JP"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5000</a:t>
          </a:r>
          <a:r>
            <a:rPr kumimoji="1" lang="ja-JP" altLang="en-US"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a:t>
          </a:r>
          <a:r>
            <a:rPr kumimoji="1" lang="en-US" altLang="ja-JP"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5000</a:t>
          </a:r>
          <a:r>
            <a:rPr kumimoji="1" lang="ja-JP" altLang="en-US"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を</a:t>
          </a:r>
          <a:r>
            <a:rPr kumimoji="1" lang="en-US" altLang="ja-JP"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3000</a:t>
          </a:r>
          <a:r>
            <a:rPr kumimoji="1" lang="ja-JP" altLang="en-US"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、女子</a:t>
          </a:r>
          <a:r>
            <a:rPr kumimoji="1" lang="en-US" altLang="ja-JP"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3000</a:t>
          </a:r>
          <a:r>
            <a:rPr kumimoji="1" lang="ja-JP" altLang="en-US"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を</a:t>
          </a:r>
          <a:r>
            <a:rPr kumimoji="1" lang="en-US" altLang="ja-JP"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1500</a:t>
          </a:r>
          <a:r>
            <a:rPr kumimoji="1" lang="ja-JP" altLang="en-US"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で入力）場合、プロ編集時の誤認を防ぐため、再度参加種目距離</a:t>
          </a:r>
          <a:r>
            <a:rPr kumimoji="1" lang="en-US" altLang="ja-JP"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a:t>
          </a:r>
          <a:r>
            <a:rPr kumimoji="1" lang="ja-JP" altLang="en-US"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○○○○ｍ</a:t>
          </a:r>
          <a:r>
            <a:rPr kumimoji="1" lang="en-US" altLang="ja-JP"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a:t>
          </a:r>
          <a:r>
            <a:rPr kumimoji="1" lang="ja-JP" altLang="en-US"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rPr>
            <a:t>を直接入力してください。</a:t>
          </a:r>
          <a:endParaRPr kumimoji="1" lang="en-US" altLang="ja-JP"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endParaRPr>
        </a:p>
      </xdr:txBody>
    </xdr:sp>
    <xdr:clientData/>
  </xdr:twoCellAnchor>
  <xdr:oneCellAnchor>
    <xdr:from>
      <xdr:col>6</xdr:col>
      <xdr:colOff>455084</xdr:colOff>
      <xdr:row>38</xdr:row>
      <xdr:rowOff>243418</xdr:rowOff>
    </xdr:from>
    <xdr:ext cx="1714500" cy="952499"/>
    <xdr:sp macro="" textlink="">
      <xdr:nvSpPr>
        <xdr:cNvPr id="15" name="線吹き出し 1 (枠付き) 14"/>
        <xdr:cNvSpPr/>
      </xdr:nvSpPr>
      <xdr:spPr>
        <a:xfrm>
          <a:off x="3270251" y="9779001"/>
          <a:ext cx="1714500" cy="952499"/>
        </a:xfrm>
        <a:prstGeom prst="borderCallout1">
          <a:avLst>
            <a:gd name="adj1" fmla="val -599"/>
            <a:gd name="adj2" fmla="val 69308"/>
            <a:gd name="adj3" fmla="val -30073"/>
            <a:gd name="adj4" fmla="val 68903"/>
          </a:avLst>
        </a:prstGeom>
        <a:solidFill>
          <a:schemeClr val="accent6">
            <a:lumMod val="40000"/>
            <a:lumOff val="60000"/>
          </a:schemeClr>
        </a:solidFill>
        <a:ln w="28575" cap="rnd" cmpd="sng" algn="ctr">
          <a:solidFill>
            <a:srgbClr val="FF0000"/>
          </a:solidFill>
          <a:prstDash val="solid"/>
          <a:round/>
          <a:headEnd type="oval" w="med" len="med"/>
          <a:tailEnd type="triangle" w="med" len="med"/>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chorCtr="1">
          <a:noAutofit/>
        </a:bodyPr>
        <a:lstStyle/>
        <a:p>
          <a:pPr algn="l"/>
          <a:r>
            <a:rPr kumimoji="1" lang="ja-JP" altLang="en-US" sz="1100">
              <a:solidFill>
                <a:srgbClr val="000000"/>
              </a:solidFill>
            </a:rPr>
            <a:t>今年度競技会。</a:t>
          </a:r>
          <a:endParaRPr kumimoji="1" lang="en-US" altLang="ja-JP" sz="1100">
            <a:solidFill>
              <a:srgbClr val="000000"/>
            </a:solidFill>
          </a:endParaRPr>
        </a:p>
        <a:p>
          <a:pPr algn="l"/>
          <a:r>
            <a:rPr kumimoji="1" lang="ja-JP" altLang="en-US" sz="1100">
              <a:solidFill>
                <a:srgbClr val="000000"/>
              </a:solidFill>
            </a:rPr>
            <a:t>デビュー戦の場合</a:t>
          </a:r>
          <a:endParaRPr kumimoji="1" lang="en-US" altLang="ja-JP" sz="1100">
            <a:solidFill>
              <a:srgbClr val="000000"/>
            </a:solidFill>
          </a:endParaRPr>
        </a:p>
        <a:p>
          <a:pPr algn="l"/>
          <a:r>
            <a:rPr kumimoji="1" lang="ja-JP" altLang="en-US" sz="1100">
              <a:solidFill>
                <a:srgbClr val="000000"/>
              </a:solidFill>
            </a:rPr>
            <a:t>非公認記録会など</a:t>
          </a:r>
          <a:endParaRPr kumimoji="1" lang="en-US" altLang="ja-JP" sz="1100">
            <a:solidFill>
              <a:srgbClr val="000000"/>
            </a:solidFill>
          </a:endParaRPr>
        </a:p>
        <a:p>
          <a:pPr algn="l"/>
          <a:r>
            <a:rPr kumimoji="1" lang="ja-JP" altLang="en-US" sz="1100">
              <a:solidFill>
                <a:srgbClr val="000000"/>
              </a:solidFill>
            </a:rPr>
            <a:t>練習会でも可</a:t>
          </a:r>
          <a:endParaRPr kumimoji="1" lang="en-US" altLang="ja-JP" sz="1100">
            <a:solidFill>
              <a:srgbClr val="000000"/>
            </a:solidFill>
          </a:endParaRPr>
        </a:p>
        <a:p>
          <a:pPr algn="l"/>
          <a:endParaRPr kumimoji="1" lang="en-US" altLang="ja-JP" sz="1100">
            <a:solidFill>
              <a:srgbClr val="000000"/>
            </a:solidFill>
          </a:endParaRPr>
        </a:p>
        <a:p>
          <a:pPr algn="l"/>
          <a:endParaRPr kumimoji="1" lang="en-US" altLang="ja-JP" sz="1100">
            <a:solidFill>
              <a:srgbClr val="000000"/>
            </a:solidFill>
          </a:endParaRPr>
        </a:p>
        <a:p>
          <a:pPr algn="l"/>
          <a:endParaRPr kumimoji="1" lang="ja-JP" altLang="en-US" sz="1100">
            <a:solidFill>
              <a:srgbClr val="000000"/>
            </a:solidFill>
          </a:endParaRPr>
        </a:p>
      </xdr:txBody>
    </xdr:sp>
    <xdr:clientData/>
  </xdr:oneCellAnchor>
  <xdr:twoCellAnchor>
    <xdr:from>
      <xdr:col>3</xdr:col>
      <xdr:colOff>179917</xdr:colOff>
      <xdr:row>43</xdr:row>
      <xdr:rowOff>52917</xdr:rowOff>
    </xdr:from>
    <xdr:to>
      <xdr:col>7</xdr:col>
      <xdr:colOff>198222</xdr:colOff>
      <xdr:row>46</xdr:row>
      <xdr:rowOff>52915</xdr:rowOff>
    </xdr:to>
    <xdr:grpSp>
      <xdr:nvGrpSpPr>
        <xdr:cNvPr id="18" name="グループ化 17"/>
        <xdr:cNvGrpSpPr/>
      </xdr:nvGrpSpPr>
      <xdr:grpSpPr>
        <a:xfrm>
          <a:off x="709084" y="11324167"/>
          <a:ext cx="3108638" cy="984248"/>
          <a:chOff x="677334" y="11324168"/>
          <a:chExt cx="3108638" cy="984248"/>
        </a:xfrm>
      </xdr:grpSpPr>
      <xdr:sp macro="" textlink="">
        <xdr:nvSpPr>
          <xdr:cNvPr id="16" name="shpSquare05" descr="付箋検索用文字列"/>
          <xdr:cNvSpPr/>
        </xdr:nvSpPr>
        <xdr:spPr>
          <a:xfrm>
            <a:off x="730249" y="11324168"/>
            <a:ext cx="2645834" cy="963084"/>
          </a:xfrm>
          <a:prstGeom prst="borderCallout1">
            <a:avLst>
              <a:gd name="adj1" fmla="val -171839"/>
              <a:gd name="adj2" fmla="val 77715"/>
              <a:gd name="adj3" fmla="val -556"/>
              <a:gd name="adj4" fmla="val 77309"/>
            </a:avLst>
          </a:prstGeom>
          <a:solidFill>
            <a:srgbClr val="FFFF00"/>
          </a:solidFill>
          <a:ln w="28575" cap="sq">
            <a:solidFill>
              <a:srgbClr val="FF0000"/>
            </a:solidFill>
            <a:prstDash val="solid"/>
            <a:headEnd type="diamond"/>
            <a:tailEnd type="ova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algn="l">
              <a:lnSpc>
                <a:spcPts val="1200"/>
              </a:lnSpc>
            </a:pPr>
            <a:endParaRPr kumimoji="1" lang="en-US" altLang="ja-JP" sz="1200" b="0">
              <a:solidFill>
                <a:sysClr val="windowText" lastClr="000000"/>
              </a:solidFill>
              <a:latin typeface="HG丸ｺﾞｼｯｸM-PRO" panose="020F0600000000000000" pitchFamily="50" charset="-128"/>
              <a:ea typeface="HG丸ｺﾞｼｯｸM-PRO" panose="020F0600000000000000" pitchFamily="50" charset="-128"/>
              <a:cs typeface="Meiryo UI" panose="020B0604030504040204" pitchFamily="50" charset="-128"/>
              <a:sym typeface="Meiryo UI" panose="020B0604030504040204" pitchFamily="50" charset="-128"/>
            </a:endParaRPr>
          </a:p>
        </xdr:txBody>
      </xdr:sp>
      <xdr:pic>
        <xdr:nvPicPr>
          <xdr:cNvPr id="17" name="図 16"/>
          <xdr:cNvPicPr>
            <a:picLocks noChangeAspect="1"/>
          </xdr:cNvPicPr>
        </xdr:nvPicPr>
        <xdr:blipFill>
          <a:blip xmlns:r="http://schemas.openxmlformats.org/officeDocument/2006/relationships" r:embed="rId1"/>
          <a:stretch>
            <a:fillRect/>
          </a:stretch>
        </xdr:blipFill>
        <xdr:spPr>
          <a:xfrm>
            <a:off x="677334" y="11609916"/>
            <a:ext cx="3108638" cy="698500"/>
          </a:xfrm>
          <a:prstGeom prst="rect">
            <a:avLst/>
          </a:prstGeom>
        </xdr:spPr>
      </xdr:pic>
    </xdr:grpSp>
    <xdr:clientData/>
  </xdr:twoCellAnchor>
  <xdr:oneCellAnchor>
    <xdr:from>
      <xdr:col>3</xdr:col>
      <xdr:colOff>10584</xdr:colOff>
      <xdr:row>38</xdr:row>
      <xdr:rowOff>264583</xdr:rowOff>
    </xdr:from>
    <xdr:ext cx="1989666" cy="1153584"/>
    <xdr:sp macro="" textlink="">
      <xdr:nvSpPr>
        <xdr:cNvPr id="19" name="線吹き出し 1 (枠付き) 18"/>
        <xdr:cNvSpPr/>
      </xdr:nvSpPr>
      <xdr:spPr>
        <a:xfrm>
          <a:off x="539751" y="9800166"/>
          <a:ext cx="1989666" cy="1153584"/>
        </a:xfrm>
        <a:prstGeom prst="borderCallout1">
          <a:avLst>
            <a:gd name="adj1" fmla="val -599"/>
            <a:gd name="adj2" fmla="val 69308"/>
            <a:gd name="adj3" fmla="val -30073"/>
            <a:gd name="adj4" fmla="val 68903"/>
          </a:avLst>
        </a:prstGeom>
        <a:solidFill>
          <a:schemeClr val="accent6">
            <a:lumMod val="40000"/>
            <a:lumOff val="60000"/>
          </a:schemeClr>
        </a:solidFill>
        <a:ln w="28575" cap="rnd" cmpd="sng" algn="ctr">
          <a:solidFill>
            <a:srgbClr val="FF0000"/>
          </a:solidFill>
          <a:prstDash val="solid"/>
          <a:round/>
          <a:headEnd type="oval" w="med" len="med"/>
          <a:tailEnd type="triangle" w="med" len="med"/>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chorCtr="1">
          <a:noAutofit/>
        </a:bodyPr>
        <a:lstStyle/>
        <a:p>
          <a:pPr algn="l"/>
          <a:r>
            <a:rPr kumimoji="1" lang="ja-JP" altLang="en-US" sz="1400" b="1">
              <a:solidFill>
                <a:srgbClr val="002060"/>
              </a:solidFill>
            </a:rPr>
            <a:t>ドロップダウンリスト</a:t>
          </a:r>
        </a:p>
        <a:p>
          <a:pPr algn="l"/>
          <a:r>
            <a:rPr kumimoji="1" lang="ja-JP" altLang="en-US" sz="1200">
              <a:solidFill>
                <a:srgbClr val="000000"/>
              </a:solidFill>
            </a:rPr>
            <a:t>から選択入力です。</a:t>
          </a:r>
        </a:p>
        <a:p>
          <a:pPr algn="l"/>
          <a:r>
            <a:rPr kumimoji="1" lang="ja-JP" altLang="en-US" sz="1200" b="1">
              <a:solidFill>
                <a:srgbClr val="000000"/>
              </a:solidFill>
            </a:rPr>
            <a:t>性別選択入力後に</a:t>
          </a:r>
          <a:endParaRPr kumimoji="1" lang="en-US" altLang="ja-JP" sz="1200" b="1">
            <a:solidFill>
              <a:srgbClr val="000000"/>
            </a:solidFill>
          </a:endParaRPr>
        </a:p>
        <a:p>
          <a:pPr algn="l"/>
          <a:r>
            <a:rPr kumimoji="1" lang="ja-JP" altLang="en-US" sz="1200">
              <a:solidFill>
                <a:srgbClr val="000000"/>
              </a:solidFill>
            </a:rPr>
            <a:t>種目選択リストが出ます。</a:t>
          </a:r>
        </a:p>
        <a:p>
          <a:pPr algn="l"/>
          <a:r>
            <a:rPr kumimoji="1" lang="ja-JP" altLang="en-US" sz="1200">
              <a:solidFill>
                <a:srgbClr val="000000"/>
              </a:solidFill>
            </a:rPr>
            <a:t>フィルコピー可です。</a:t>
          </a:r>
        </a:p>
        <a:p>
          <a:pPr algn="l"/>
          <a:endParaRPr kumimoji="1" lang="ja-JP" altLang="en-US" sz="1100">
            <a:solidFill>
              <a:srgbClr val="000000"/>
            </a:solidFill>
          </a:endParaRPr>
        </a:p>
        <a:p>
          <a:pPr algn="l"/>
          <a:endParaRPr kumimoji="1" lang="ja-JP" altLang="en-US" sz="1100">
            <a:solidFill>
              <a:srgbClr val="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11</xdr:col>
      <xdr:colOff>238125</xdr:colOff>
      <xdr:row>8</xdr:row>
      <xdr:rowOff>152400</xdr:rowOff>
    </xdr:from>
    <xdr:to>
      <xdr:col>11</xdr:col>
      <xdr:colOff>428625</xdr:colOff>
      <xdr:row>8</xdr:row>
      <xdr:rowOff>361950</xdr:rowOff>
    </xdr:to>
    <xdr:pic>
      <xdr:nvPicPr>
        <xdr:cNvPr id="3077"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095500"/>
          <a:ext cx="1905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C3:Z56"/>
  <sheetViews>
    <sheetView showGridLines="0" showRowColHeaders="0" tabSelected="1" topLeftCell="B3" zoomScale="90" zoomScaleNormal="90" workbookViewId="0">
      <pane xSplit="2" ySplit="9" topLeftCell="D12" activePane="bottomRight" state="frozen"/>
      <selection activeCell="P16" sqref="P16:Q16"/>
      <selection pane="topRight" activeCell="P16" sqref="P16:Q16"/>
      <selection pane="bottomLeft" activeCell="P16" sqref="P16:Q16"/>
      <selection pane="bottomRight" activeCell="G20" sqref="G20"/>
    </sheetView>
  </sheetViews>
  <sheetFormatPr defaultRowHeight="13.5"/>
  <cols>
    <col min="1" max="1" width="2.75" customWidth="1"/>
    <col min="2" max="2" width="1.125" customWidth="1"/>
    <col min="3" max="3" width="3" customWidth="1"/>
    <col min="4" max="6" width="10" customWidth="1"/>
    <col min="7" max="7" width="10.5" customWidth="1"/>
    <col min="8" max="12" width="10" customWidth="1"/>
    <col min="13" max="13" width="10.75" customWidth="1"/>
    <col min="14" max="14" width="8.75" customWidth="1"/>
    <col min="15" max="15" width="10.875" customWidth="1"/>
    <col min="16" max="16" width="8.75" customWidth="1"/>
    <col min="17" max="17" width="7.875" customWidth="1"/>
    <col min="18" max="18" width="1.875" customWidth="1"/>
    <col min="24" max="27" width="0" hidden="1" customWidth="1"/>
  </cols>
  <sheetData>
    <row r="3" spans="3:19" ht="5.25" customHeight="1" thickBot="1"/>
    <row r="4" spans="3:19" ht="14.25" thickBot="1">
      <c r="D4" s="171" t="s">
        <v>234</v>
      </c>
      <c r="E4" s="172"/>
      <c r="F4" s="173"/>
      <c r="G4" s="174"/>
      <c r="H4" s="174"/>
      <c r="I4" s="174"/>
      <c r="J4" s="174"/>
      <c r="K4" s="174"/>
      <c r="L4" s="174"/>
      <c r="M4" s="174"/>
      <c r="N4" s="174"/>
      <c r="O4" s="174"/>
      <c r="P4" s="174"/>
    </row>
    <row r="5" spans="3:19" ht="7.5" customHeight="1" thickTop="1" thickBot="1">
      <c r="D5" s="175"/>
      <c r="E5" s="176"/>
      <c r="F5" s="176"/>
      <c r="G5" s="176"/>
      <c r="H5" s="176"/>
      <c r="I5" s="176"/>
      <c r="J5" s="176"/>
      <c r="K5" s="176"/>
      <c r="L5" s="176"/>
      <c r="M5" s="176"/>
      <c r="N5" s="176"/>
      <c r="O5" s="176"/>
      <c r="P5" s="177"/>
    </row>
    <row r="6" spans="3:19" ht="24" customHeight="1">
      <c r="C6" s="178"/>
      <c r="D6" s="179"/>
      <c r="E6" s="180" t="s">
        <v>272</v>
      </c>
      <c r="F6" s="181"/>
      <c r="G6" s="182"/>
      <c r="H6" s="356" t="s">
        <v>204</v>
      </c>
      <c r="I6" s="183"/>
      <c r="J6" s="183"/>
      <c r="K6" s="183"/>
      <c r="L6" s="183"/>
      <c r="M6" s="183"/>
      <c r="N6" s="181"/>
      <c r="O6" s="184"/>
      <c r="P6" s="185"/>
      <c r="Q6" s="178"/>
      <c r="R6" s="186"/>
    </row>
    <row r="7" spans="3:19" ht="24" customHeight="1" thickBot="1">
      <c r="D7" s="187"/>
      <c r="E7" s="429" t="s">
        <v>297</v>
      </c>
      <c r="F7" s="430"/>
      <c r="G7" s="431"/>
      <c r="H7" s="357"/>
      <c r="I7" s="188"/>
      <c r="J7" s="188"/>
      <c r="K7" s="188"/>
      <c r="L7" s="188"/>
      <c r="M7" s="188"/>
      <c r="N7" s="189"/>
      <c r="O7" s="190"/>
      <c r="P7" s="191"/>
      <c r="Q7" s="178"/>
      <c r="R7" s="178"/>
    </row>
    <row r="8" spans="3:19" ht="24" customHeight="1" thickTop="1">
      <c r="D8" s="179"/>
      <c r="E8" s="300" t="s">
        <v>273</v>
      </c>
      <c r="F8" s="301"/>
      <c r="G8" s="302"/>
      <c r="H8" s="358" t="s">
        <v>513</v>
      </c>
      <c r="I8" s="193"/>
      <c r="J8" s="194"/>
      <c r="K8" s="194"/>
      <c r="L8" s="194"/>
      <c r="M8" s="192"/>
      <c r="N8" s="192"/>
      <c r="O8" s="195"/>
      <c r="P8" s="196"/>
      <c r="Q8" s="178"/>
      <c r="R8" s="178"/>
    </row>
    <row r="9" spans="3:19" ht="47.25" customHeight="1" thickBot="1">
      <c r="D9" s="187"/>
      <c r="E9" s="432" t="s">
        <v>298</v>
      </c>
      <c r="F9" s="433"/>
      <c r="G9" s="434"/>
      <c r="H9" s="359" t="s">
        <v>205</v>
      </c>
      <c r="I9" s="197"/>
      <c r="J9" s="198"/>
      <c r="K9" s="198"/>
      <c r="L9" s="198"/>
      <c r="M9" s="199"/>
      <c r="N9" s="199"/>
      <c r="O9" s="200"/>
      <c r="P9" s="196"/>
      <c r="Q9" s="178"/>
      <c r="R9" s="178"/>
    </row>
    <row r="10" spans="3:19" s="178" customFormat="1" ht="5.25" customHeight="1">
      <c r="D10" s="201"/>
      <c r="E10" s="271"/>
      <c r="F10" s="202"/>
      <c r="G10" s="202"/>
      <c r="H10" s="202"/>
      <c r="I10" s="202"/>
      <c r="J10" s="203"/>
      <c r="K10" s="203"/>
      <c r="L10" s="203"/>
      <c r="M10" s="203"/>
      <c r="N10" s="203"/>
      <c r="O10" s="203"/>
      <c r="P10" s="204"/>
    </row>
    <row r="11" spans="3:19" ht="47.25" customHeight="1" thickBot="1">
      <c r="D11" s="435" t="s">
        <v>206</v>
      </c>
      <c r="E11" s="436"/>
      <c r="F11" s="436"/>
      <c r="G11" s="436"/>
      <c r="H11" s="436"/>
      <c r="I11" s="436"/>
      <c r="J11" s="436"/>
      <c r="K11" s="436"/>
      <c r="L11" s="436"/>
      <c r="M11" s="436"/>
      <c r="N11" s="436"/>
      <c r="O11" s="436"/>
      <c r="P11" s="437"/>
      <c r="Q11" s="178"/>
      <c r="R11" s="178"/>
    </row>
    <row r="12" spans="3:19" ht="9" customHeight="1" thickTop="1" thickBot="1">
      <c r="D12" s="205"/>
      <c r="E12" s="205"/>
      <c r="F12" s="206"/>
      <c r="G12" s="206"/>
      <c r="H12" s="207"/>
      <c r="I12" s="205"/>
      <c r="J12" s="207"/>
      <c r="K12" s="207"/>
      <c r="L12" s="207"/>
      <c r="M12" s="207"/>
      <c r="N12" s="207"/>
      <c r="O12" s="207"/>
      <c r="P12" s="207"/>
      <c r="Q12" s="178"/>
      <c r="R12" s="178"/>
    </row>
    <row r="13" spans="3:19" ht="7.5" customHeight="1" thickTop="1" thickBot="1">
      <c r="C13" s="208"/>
      <c r="D13" s="209"/>
      <c r="E13" s="209"/>
      <c r="F13" s="210"/>
      <c r="G13" s="210"/>
      <c r="H13" s="211"/>
      <c r="I13" s="209"/>
      <c r="J13" s="211"/>
      <c r="K13" s="211"/>
      <c r="L13" s="211"/>
      <c r="M13" s="211"/>
      <c r="N13" s="211"/>
      <c r="O13" s="211"/>
      <c r="P13" s="211"/>
      <c r="Q13" s="212"/>
      <c r="R13" s="213"/>
      <c r="S13" s="214"/>
    </row>
    <row r="14" spans="3:19" s="219" customFormat="1" ht="43.5" customHeight="1" thickTop="1" thickBot="1">
      <c r="C14" s="215"/>
      <c r="D14" s="438" t="s">
        <v>207</v>
      </c>
      <c r="E14" s="439"/>
      <c r="F14" s="439"/>
      <c r="G14" s="439"/>
      <c r="H14" s="439"/>
      <c r="I14" s="439"/>
      <c r="J14" s="439"/>
      <c r="K14" s="439"/>
      <c r="L14" s="439"/>
      <c r="M14" s="439"/>
      <c r="N14" s="439"/>
      <c r="O14" s="439"/>
      <c r="P14" s="440"/>
      <c r="Q14" s="216"/>
      <c r="R14" s="217"/>
      <c r="S14" s="218"/>
    </row>
    <row r="15" spans="3:19" s="219" customFormat="1" ht="27" customHeight="1" thickTop="1">
      <c r="C15" s="215"/>
      <c r="D15" s="220" t="s">
        <v>208</v>
      </c>
      <c r="E15" s="221"/>
      <c r="F15" s="222"/>
      <c r="G15" s="222"/>
      <c r="H15" s="223"/>
      <c r="I15" s="223"/>
      <c r="J15" s="223"/>
      <c r="K15" s="223"/>
      <c r="L15" s="223"/>
      <c r="M15" s="223"/>
      <c r="N15" s="223"/>
      <c r="O15" s="223"/>
      <c r="P15" s="223"/>
      <c r="Q15" s="216"/>
      <c r="R15" s="217"/>
      <c r="S15" s="218"/>
    </row>
    <row r="16" spans="3:19" ht="27" customHeight="1">
      <c r="C16" s="224"/>
      <c r="D16" s="225" t="s">
        <v>209</v>
      </c>
      <c r="E16" s="226"/>
      <c r="F16" s="206"/>
      <c r="G16" s="206"/>
      <c r="H16" s="207"/>
      <c r="I16" s="207"/>
      <c r="J16" s="207"/>
      <c r="K16" s="207"/>
      <c r="L16" s="207"/>
      <c r="M16" s="207"/>
      <c r="N16" s="207"/>
      <c r="O16" s="207"/>
      <c r="P16" s="207"/>
      <c r="Q16" s="227"/>
      <c r="R16" s="224"/>
      <c r="S16" s="214"/>
    </row>
    <row r="17" spans="3:19" ht="6.75" customHeight="1" thickBot="1">
      <c r="C17" s="224"/>
      <c r="D17" s="186"/>
      <c r="E17" s="228"/>
      <c r="F17" s="229" t="s">
        <v>235</v>
      </c>
      <c r="G17" s="229"/>
      <c r="H17" s="230"/>
      <c r="I17" s="230"/>
      <c r="J17" s="230"/>
      <c r="K17" s="230"/>
      <c r="L17" s="230"/>
      <c r="M17" s="230"/>
      <c r="N17" s="230"/>
      <c r="O17" s="230"/>
      <c r="P17" s="230"/>
      <c r="Q17" s="227"/>
      <c r="R17" s="224"/>
      <c r="S17" s="214"/>
    </row>
    <row r="18" spans="3:19" ht="15" customHeight="1">
      <c r="C18" s="224"/>
      <c r="D18" s="444" t="s">
        <v>38</v>
      </c>
      <c r="E18" s="446" t="s">
        <v>210</v>
      </c>
      <c r="F18" s="419" t="s">
        <v>40</v>
      </c>
      <c r="G18" s="420"/>
      <c r="H18" s="419" t="s">
        <v>43</v>
      </c>
      <c r="I18" s="420"/>
      <c r="J18" s="423" t="s">
        <v>211</v>
      </c>
      <c r="K18" s="423" t="s">
        <v>44</v>
      </c>
      <c r="L18" s="423" t="s">
        <v>0</v>
      </c>
      <c r="M18" s="423" t="s">
        <v>45</v>
      </c>
      <c r="N18" s="423" t="s">
        <v>46</v>
      </c>
      <c r="O18" s="423" t="s">
        <v>236</v>
      </c>
      <c r="P18" s="421" t="s">
        <v>212</v>
      </c>
      <c r="Q18" s="227"/>
      <c r="R18" s="224"/>
      <c r="S18" s="214"/>
    </row>
    <row r="19" spans="3:19" ht="15" customHeight="1">
      <c r="C19" s="224"/>
      <c r="D19" s="445"/>
      <c r="E19" s="447"/>
      <c r="F19" s="231" t="s">
        <v>64</v>
      </c>
      <c r="G19" s="231" t="s">
        <v>65</v>
      </c>
      <c r="H19" s="231" t="s">
        <v>237</v>
      </c>
      <c r="I19" s="231" t="s">
        <v>238</v>
      </c>
      <c r="J19" s="424"/>
      <c r="K19" s="424"/>
      <c r="L19" s="424"/>
      <c r="M19" s="424"/>
      <c r="N19" s="424"/>
      <c r="O19" s="424"/>
      <c r="P19" s="422"/>
      <c r="Q19" s="227"/>
      <c r="R19" s="224"/>
      <c r="S19" s="214"/>
    </row>
    <row r="20" spans="3:19" ht="21" customHeight="1">
      <c r="C20" s="224"/>
      <c r="D20" s="25" t="s">
        <v>239</v>
      </c>
      <c r="E20" s="120" t="s">
        <v>240</v>
      </c>
      <c r="F20" s="122" t="s">
        <v>138</v>
      </c>
      <c r="G20" s="122" t="s">
        <v>139</v>
      </c>
      <c r="H20" s="122" t="s">
        <v>241</v>
      </c>
      <c r="I20" s="123" t="s">
        <v>242</v>
      </c>
      <c r="J20" s="27" t="s">
        <v>71</v>
      </c>
      <c r="K20" s="26" t="s">
        <v>18</v>
      </c>
      <c r="L20" s="232">
        <v>3</v>
      </c>
      <c r="M20" s="232">
        <v>2001</v>
      </c>
      <c r="N20" s="232" t="s">
        <v>243</v>
      </c>
      <c r="O20" s="130" t="s">
        <v>244</v>
      </c>
      <c r="P20" s="28" t="s">
        <v>21</v>
      </c>
      <c r="Q20" s="227"/>
      <c r="R20" s="224"/>
      <c r="S20" s="214"/>
    </row>
    <row r="21" spans="3:19" ht="21" customHeight="1" thickBot="1">
      <c r="C21" s="224"/>
      <c r="D21" s="325" t="s">
        <v>239</v>
      </c>
      <c r="E21" s="326">
        <v>4567</v>
      </c>
      <c r="F21" s="327" t="s">
        <v>140</v>
      </c>
      <c r="G21" s="327" t="s">
        <v>141</v>
      </c>
      <c r="H21" s="327" t="s">
        <v>245</v>
      </c>
      <c r="I21" s="328" t="s">
        <v>246</v>
      </c>
      <c r="J21" s="329" t="s">
        <v>72</v>
      </c>
      <c r="K21" s="330" t="s">
        <v>27</v>
      </c>
      <c r="L21" s="331"/>
      <c r="M21" s="331">
        <v>1980</v>
      </c>
      <c r="N21" s="331" t="s">
        <v>247</v>
      </c>
      <c r="O21" s="332" t="s">
        <v>248</v>
      </c>
      <c r="P21" s="333" t="s">
        <v>22</v>
      </c>
      <c r="Q21" s="227"/>
      <c r="R21" s="224"/>
      <c r="S21" s="214"/>
    </row>
    <row r="22" spans="3:19">
      <c r="C22" s="224"/>
      <c r="D22" s="213"/>
      <c r="E22" s="234"/>
      <c r="F22" s="213"/>
      <c r="G22" s="213"/>
      <c r="H22" s="213"/>
      <c r="I22" s="213"/>
      <c r="J22" s="323" t="s">
        <v>267</v>
      </c>
      <c r="K22" s="324" t="s">
        <v>267</v>
      </c>
      <c r="L22" s="213"/>
      <c r="M22" s="213"/>
      <c r="N22" s="213"/>
      <c r="O22" s="213"/>
      <c r="P22" s="213"/>
      <c r="Q22" s="227"/>
      <c r="R22" s="224"/>
      <c r="S22" s="214"/>
    </row>
    <row r="23" spans="3:19" ht="25.5" customHeight="1">
      <c r="C23" s="224"/>
      <c r="D23" s="213"/>
      <c r="E23" s="213"/>
      <c r="F23" s="213"/>
      <c r="G23" s="213"/>
      <c r="H23" s="213"/>
      <c r="I23" s="213"/>
      <c r="J23" s="417" t="s">
        <v>213</v>
      </c>
      <c r="K23" s="418"/>
      <c r="L23" s="213"/>
      <c r="M23" s="213"/>
      <c r="N23" s="213"/>
      <c r="O23" s="213"/>
      <c r="P23" s="213"/>
      <c r="Q23" s="227"/>
      <c r="R23" s="224"/>
      <c r="S23" s="214"/>
    </row>
    <row r="24" spans="3:19" ht="25.5" customHeight="1">
      <c r="C24" s="224"/>
      <c r="D24" s="213"/>
      <c r="E24" s="213"/>
      <c r="F24" s="213"/>
      <c r="G24" s="213"/>
      <c r="H24" s="213"/>
      <c r="I24" s="213"/>
      <c r="J24" s="360" t="s">
        <v>268</v>
      </c>
      <c r="K24" s="363" t="s">
        <v>18</v>
      </c>
      <c r="L24" s="213"/>
      <c r="M24" s="213"/>
      <c r="N24" s="213"/>
      <c r="O24" s="213"/>
      <c r="P24" s="213"/>
      <c r="Q24" s="227"/>
      <c r="R24" s="224"/>
      <c r="S24" s="214"/>
    </row>
    <row r="25" spans="3:19" ht="25.5" customHeight="1">
      <c r="C25" s="224"/>
      <c r="D25" s="213"/>
      <c r="E25" s="213"/>
      <c r="F25" s="213"/>
      <c r="G25" s="213"/>
      <c r="H25" s="213"/>
      <c r="I25" s="213"/>
      <c r="J25" s="361" t="s">
        <v>200</v>
      </c>
      <c r="K25" s="364" t="s">
        <v>27</v>
      </c>
      <c r="L25" s="213"/>
      <c r="M25" s="213"/>
      <c r="N25" s="213"/>
      <c r="O25" s="213"/>
      <c r="P25" s="213"/>
      <c r="Q25" s="227"/>
      <c r="R25" s="224"/>
      <c r="S25" s="214"/>
    </row>
    <row r="26" spans="3:19" ht="25.5" customHeight="1">
      <c r="C26" s="224"/>
      <c r="D26" s="213"/>
      <c r="E26" s="213"/>
      <c r="F26" s="213"/>
      <c r="G26" s="213"/>
      <c r="H26" s="213"/>
      <c r="I26" s="213"/>
      <c r="J26" s="361" t="s">
        <v>201</v>
      </c>
      <c r="K26" s="413" t="s">
        <v>514</v>
      </c>
      <c r="L26" s="213"/>
      <c r="M26" s="213"/>
      <c r="N26" s="213"/>
      <c r="O26" s="213"/>
      <c r="P26" s="213"/>
      <c r="Q26" s="227"/>
      <c r="R26" s="224"/>
      <c r="S26" s="214"/>
    </row>
    <row r="27" spans="3:19" ht="25.5" customHeight="1">
      <c r="C27" s="224"/>
      <c r="D27" s="213"/>
      <c r="E27" s="213"/>
      <c r="F27" s="213"/>
      <c r="G27" s="213"/>
      <c r="H27" s="213"/>
      <c r="I27" s="213"/>
      <c r="J27" s="361" t="s">
        <v>202</v>
      </c>
      <c r="K27" s="414"/>
      <c r="L27" s="213"/>
      <c r="M27" s="213"/>
      <c r="N27" s="213"/>
      <c r="O27" s="213"/>
      <c r="P27" s="213"/>
      <c r="Q27" s="227"/>
      <c r="R27" s="224"/>
      <c r="S27" s="214"/>
    </row>
    <row r="28" spans="3:19" ht="25.5" customHeight="1">
      <c r="C28" s="224"/>
      <c r="D28" s="213"/>
      <c r="E28" s="213"/>
      <c r="F28" s="213"/>
      <c r="G28" s="213"/>
      <c r="H28" s="213"/>
      <c r="I28" s="213"/>
      <c r="J28" s="362" t="s">
        <v>88</v>
      </c>
      <c r="K28" s="415"/>
      <c r="L28" s="213"/>
      <c r="M28" s="213"/>
      <c r="N28" s="213"/>
      <c r="O28" s="213"/>
      <c r="P28" s="213"/>
      <c r="Q28" s="227"/>
      <c r="R28" s="224"/>
      <c r="S28" s="214"/>
    </row>
    <row r="29" spans="3:19" ht="8.25" customHeight="1">
      <c r="C29" s="224"/>
      <c r="D29" s="213"/>
      <c r="E29" s="213"/>
      <c r="F29" s="213"/>
      <c r="G29" s="213"/>
      <c r="H29" s="213"/>
      <c r="I29" s="213"/>
      <c r="L29" s="213"/>
      <c r="M29" s="213"/>
      <c r="N29" s="213"/>
      <c r="O29" s="213"/>
      <c r="P29" s="213"/>
      <c r="Q29" s="227"/>
      <c r="R29" s="224"/>
      <c r="S29" s="214"/>
    </row>
    <row r="30" spans="3:19" ht="25.5" hidden="1" customHeight="1">
      <c r="C30" s="224"/>
      <c r="D30" s="213"/>
      <c r="E30" s="213"/>
      <c r="F30" s="213"/>
      <c r="G30" s="213"/>
      <c r="H30" s="213"/>
      <c r="I30" s="213"/>
      <c r="K30" s="213"/>
      <c r="L30" s="213"/>
      <c r="M30" s="213"/>
      <c r="N30" s="213"/>
      <c r="O30" s="213"/>
      <c r="P30" s="213"/>
      <c r="Q30" s="227"/>
      <c r="R30" s="224"/>
      <c r="S30" s="214"/>
    </row>
    <row r="31" spans="3:19" ht="25.5" hidden="1" customHeight="1">
      <c r="C31" s="224"/>
      <c r="D31" s="213"/>
      <c r="E31" s="213"/>
      <c r="F31" s="213"/>
      <c r="G31" s="213"/>
      <c r="H31" s="213"/>
      <c r="I31" s="213"/>
      <c r="K31" s="213"/>
      <c r="L31" s="213"/>
      <c r="M31" s="213"/>
      <c r="N31" s="213"/>
      <c r="O31" s="213"/>
      <c r="P31" s="213"/>
      <c r="Q31" s="235"/>
      <c r="R31" s="236"/>
      <c r="S31" s="214"/>
    </row>
    <row r="32" spans="3:19" ht="9" customHeight="1" thickBot="1">
      <c r="C32" s="224"/>
      <c r="D32" s="213"/>
      <c r="E32" s="213"/>
      <c r="F32" s="213"/>
      <c r="G32" s="213"/>
      <c r="H32" s="213"/>
      <c r="I32" s="213"/>
      <c r="K32" s="213"/>
      <c r="Q32" s="237"/>
      <c r="R32" s="236"/>
      <c r="S32" s="214"/>
    </row>
    <row r="33" spans="3:26" ht="25.5" customHeight="1" thickTop="1" thickBot="1">
      <c r="C33" s="224"/>
      <c r="D33" s="454" t="s">
        <v>214</v>
      </c>
      <c r="E33" s="455"/>
      <c r="F33" s="455"/>
      <c r="G33" s="455"/>
      <c r="H33" s="456"/>
      <c r="I33" s="213"/>
      <c r="J33" s="213"/>
      <c r="K33" s="238"/>
      <c r="L33" s="441" t="s">
        <v>516</v>
      </c>
      <c r="M33" s="442"/>
      <c r="N33" s="442"/>
      <c r="O33" s="442"/>
      <c r="P33" s="443"/>
      <c r="Q33" s="239"/>
      <c r="R33" s="240"/>
      <c r="S33" s="214"/>
    </row>
    <row r="34" spans="3:26" ht="25.5" customHeight="1">
      <c r="C34" s="224"/>
      <c r="D34" s="213"/>
      <c r="E34" s="213"/>
      <c r="F34" s="213"/>
      <c r="G34" s="213"/>
      <c r="H34" s="213"/>
      <c r="I34" s="213"/>
      <c r="J34" s="213"/>
      <c r="K34" s="241"/>
      <c r="L34" s="242" t="s">
        <v>215</v>
      </c>
      <c r="M34" s="213"/>
      <c r="N34" s="213"/>
      <c r="O34" s="213"/>
      <c r="P34" s="213"/>
      <c r="Q34" s="243"/>
      <c r="R34" s="236"/>
      <c r="S34" s="214"/>
    </row>
    <row r="35" spans="3:26" ht="25.5" customHeight="1">
      <c r="C35" s="224"/>
      <c r="D35" s="457" t="s">
        <v>249</v>
      </c>
      <c r="E35" s="458"/>
      <c r="F35" s="461" t="s">
        <v>250</v>
      </c>
      <c r="G35" s="462"/>
      <c r="H35" s="462"/>
      <c r="I35" s="463"/>
      <c r="J35" s="427" t="s">
        <v>515</v>
      </c>
      <c r="K35" s="244"/>
      <c r="L35" s="213"/>
      <c r="M35" s="245" t="s">
        <v>216</v>
      </c>
      <c r="N35" s="246" t="s">
        <v>217</v>
      </c>
      <c r="O35" s="245" t="s">
        <v>218</v>
      </c>
      <c r="P35" s="246" t="s">
        <v>217</v>
      </c>
      <c r="Q35" s="235"/>
      <c r="R35" s="247"/>
      <c r="S35" s="214"/>
    </row>
    <row r="36" spans="3:26" ht="25.5" customHeight="1">
      <c r="C36" s="224"/>
      <c r="D36" s="459"/>
      <c r="E36" s="460"/>
      <c r="F36" s="461" t="s">
        <v>251</v>
      </c>
      <c r="G36" s="463"/>
      <c r="H36" s="461" t="s">
        <v>252</v>
      </c>
      <c r="I36" s="463"/>
      <c r="J36" s="428"/>
      <c r="K36" s="244"/>
      <c r="L36" s="248" t="s">
        <v>219</v>
      </c>
      <c r="M36" s="249" t="s">
        <v>253</v>
      </c>
      <c r="N36" s="250">
        <f t="shared" ref="N36:N42" si="0">Y36</f>
        <v>0</v>
      </c>
      <c r="O36" s="249" t="s">
        <v>253</v>
      </c>
      <c r="P36" s="250">
        <f t="shared" ref="P36:P42" si="1">Z36</f>
        <v>0</v>
      </c>
      <c r="Q36" s="237"/>
      <c r="R36" s="236"/>
      <c r="S36" s="214"/>
      <c r="Y36" s="250">
        <f>集計チェック!E28</f>
        <v>0</v>
      </c>
      <c r="Z36" s="250">
        <f>集計チェック!K32</f>
        <v>0</v>
      </c>
    </row>
    <row r="37" spans="3:26" ht="25.5" customHeight="1">
      <c r="C37" s="224"/>
      <c r="D37" s="448" t="s">
        <v>191</v>
      </c>
      <c r="E37" s="449"/>
      <c r="F37" s="450" t="s">
        <v>220</v>
      </c>
      <c r="G37" s="451"/>
      <c r="H37" s="452" t="s">
        <v>254</v>
      </c>
      <c r="I37" s="453"/>
      <c r="J37" s="251" t="s">
        <v>221</v>
      </c>
      <c r="K37" s="252"/>
      <c r="L37" s="425" t="s">
        <v>509</v>
      </c>
      <c r="M37" s="255" t="s">
        <v>255</v>
      </c>
      <c r="N37" s="256">
        <f t="shared" si="0"/>
        <v>0</v>
      </c>
      <c r="O37" s="255" t="s">
        <v>256</v>
      </c>
      <c r="P37" s="256">
        <f t="shared" si="1"/>
        <v>0</v>
      </c>
      <c r="Q37" s="243"/>
      <c r="R37" s="253"/>
      <c r="S37" s="214"/>
      <c r="Y37" s="256">
        <f>集計チェック!F25</f>
        <v>0</v>
      </c>
      <c r="Z37" s="256">
        <f>集計チェック!L29</f>
        <v>0</v>
      </c>
    </row>
    <row r="38" spans="3:26" ht="25.5" customHeight="1">
      <c r="C38" s="224"/>
      <c r="D38" s="448" t="s">
        <v>198</v>
      </c>
      <c r="E38" s="449"/>
      <c r="F38" s="450" t="s">
        <v>222</v>
      </c>
      <c r="G38" s="451"/>
      <c r="H38" s="452" t="s">
        <v>257</v>
      </c>
      <c r="I38" s="453"/>
      <c r="J38" s="251" t="s">
        <v>223</v>
      </c>
      <c r="K38" s="241"/>
      <c r="L38" s="426"/>
      <c r="M38" s="263" t="s">
        <v>507</v>
      </c>
      <c r="N38" s="264">
        <f t="shared" si="0"/>
        <v>0</v>
      </c>
      <c r="O38" s="263" t="s">
        <v>508</v>
      </c>
      <c r="P38" s="264">
        <f t="shared" si="1"/>
        <v>0</v>
      </c>
      <c r="Q38" s="237"/>
      <c r="R38" s="236"/>
      <c r="S38" s="214"/>
      <c r="Y38" s="264">
        <f>集計チェック!F26</f>
        <v>0</v>
      </c>
      <c r="Z38" s="264">
        <f>集計チェック!L30</f>
        <v>0</v>
      </c>
    </row>
    <row r="39" spans="3:26" ht="25.5" customHeight="1">
      <c r="C39" s="224"/>
      <c r="D39" s="257"/>
      <c r="E39" s="257"/>
      <c r="F39" s="258"/>
      <c r="G39" s="213"/>
      <c r="H39" s="213"/>
      <c r="I39" s="213"/>
      <c r="J39" s="213"/>
      <c r="K39" s="213"/>
      <c r="L39" s="254" t="s">
        <v>224</v>
      </c>
      <c r="M39" s="255" t="s">
        <v>258</v>
      </c>
      <c r="N39" s="256">
        <f t="shared" si="0"/>
        <v>0</v>
      </c>
      <c r="O39" s="255" t="s">
        <v>259</v>
      </c>
      <c r="P39" s="256">
        <f t="shared" si="1"/>
        <v>0</v>
      </c>
      <c r="Q39" s="237"/>
      <c r="R39" s="236"/>
      <c r="S39" s="214"/>
      <c r="Y39" s="256">
        <f>集計チェック!G25+集計チェック!H25+集計チェック!I25</f>
        <v>0</v>
      </c>
      <c r="Z39" s="256">
        <f>集計チェック!M29+集計チェック!N29+集計チェック!O29</f>
        <v>0</v>
      </c>
    </row>
    <row r="40" spans="3:26" ht="25.5" customHeight="1">
      <c r="C40" s="224"/>
      <c r="D40" s="213"/>
      <c r="E40" s="213"/>
      <c r="F40" s="213"/>
      <c r="G40" s="213"/>
      <c r="H40" s="213"/>
      <c r="I40" s="213"/>
      <c r="J40" s="213"/>
      <c r="K40" s="213"/>
      <c r="L40" s="259" t="s">
        <v>225</v>
      </c>
      <c r="M40" s="260" t="s">
        <v>260</v>
      </c>
      <c r="N40" s="261">
        <f t="shared" si="0"/>
        <v>0</v>
      </c>
      <c r="O40" s="260" t="s">
        <v>269</v>
      </c>
      <c r="P40" s="261">
        <f t="shared" si="1"/>
        <v>0</v>
      </c>
      <c r="Q40" s="243"/>
      <c r="R40" s="253"/>
      <c r="S40" s="214"/>
      <c r="Y40" s="261">
        <f>集計チェック!G26+集計チェック!H26+集計チェック!I26</f>
        <v>0</v>
      </c>
      <c r="Z40" s="261">
        <f>集計チェック!M30+集計チェック!N30+集計チェック!O30</f>
        <v>0</v>
      </c>
    </row>
    <row r="41" spans="3:26" ht="25.5" customHeight="1">
      <c r="C41" s="224"/>
      <c r="D41" s="213"/>
      <c r="E41" s="213"/>
      <c r="F41" s="213"/>
      <c r="G41" s="214"/>
      <c r="H41" s="213"/>
      <c r="I41" s="213"/>
      <c r="J41" s="213"/>
      <c r="K41" s="213"/>
      <c r="L41" s="262" t="s">
        <v>226</v>
      </c>
      <c r="M41" s="263" t="s">
        <v>270</v>
      </c>
      <c r="N41" s="264">
        <f t="shared" si="0"/>
        <v>0</v>
      </c>
      <c r="O41" s="263" t="s">
        <v>271</v>
      </c>
      <c r="P41" s="264">
        <f t="shared" si="1"/>
        <v>0</v>
      </c>
      <c r="Q41" s="243"/>
      <c r="R41" s="253"/>
      <c r="S41" s="214"/>
      <c r="Y41" s="264">
        <f>集計チェック!G27+集計チェック!H27+集計チェック!I27</f>
        <v>0</v>
      </c>
      <c r="Z41" s="264">
        <f>集計チェック!M31+集計チェック!N31+集計チェック!O31</f>
        <v>0</v>
      </c>
    </row>
    <row r="42" spans="3:26" ht="25.5" customHeight="1">
      <c r="C42" s="224"/>
      <c r="D42" s="213"/>
      <c r="E42" s="213"/>
      <c r="F42" s="213"/>
      <c r="G42" s="213"/>
      <c r="H42" s="213"/>
      <c r="I42" s="213"/>
      <c r="J42" s="213"/>
      <c r="K42" s="214"/>
      <c r="M42" s="370" t="s">
        <v>227</v>
      </c>
      <c r="N42" s="371">
        <f t="shared" si="0"/>
        <v>0</v>
      </c>
      <c r="O42" s="370" t="s">
        <v>228</v>
      </c>
      <c r="P42" s="265">
        <f t="shared" si="1"/>
        <v>0</v>
      </c>
      <c r="Q42" s="243"/>
      <c r="R42" s="253"/>
      <c r="S42" s="214"/>
      <c r="Y42" s="265">
        <f>SUM(Y36:Y41)</f>
        <v>0</v>
      </c>
      <c r="Z42" s="265">
        <f>SUM(Z36:Z41)</f>
        <v>0</v>
      </c>
    </row>
    <row r="43" spans="3:26" ht="25.5" customHeight="1">
      <c r="C43" s="224"/>
      <c r="D43" s="213"/>
      <c r="E43" s="213"/>
      <c r="F43" s="213"/>
      <c r="G43" s="213"/>
      <c r="H43" s="213"/>
      <c r="I43" s="213"/>
      <c r="J43" s="213"/>
      <c r="K43" s="214"/>
      <c r="L43" s="416" t="s">
        <v>285</v>
      </c>
      <c r="M43" s="416"/>
      <c r="N43" s="416"/>
      <c r="O43" s="372">
        <f>大会申込一覧表!Q11</f>
        <v>0</v>
      </c>
      <c r="P43" s="214"/>
      <c r="Q43" s="237"/>
      <c r="R43" s="236"/>
      <c r="S43" s="214"/>
    </row>
    <row r="44" spans="3:26" ht="25.5" customHeight="1">
      <c r="C44" s="224"/>
      <c r="D44" s="213"/>
      <c r="E44" s="213"/>
      <c r="F44" s="213"/>
      <c r="G44" s="213"/>
      <c r="H44" s="213"/>
      <c r="I44" s="213"/>
      <c r="J44" s="213"/>
      <c r="K44" s="214"/>
      <c r="L44" s="214" t="s">
        <v>229</v>
      </c>
      <c r="M44" s="373" t="s">
        <v>517</v>
      </c>
      <c r="N44" s="214"/>
      <c r="O44" s="214"/>
      <c r="P44" s="214"/>
      <c r="Q44" s="237"/>
      <c r="R44" s="236"/>
      <c r="S44" s="214"/>
    </row>
    <row r="45" spans="3:26" ht="25.5" customHeight="1">
      <c r="C45" s="224"/>
      <c r="D45" s="213"/>
      <c r="E45" s="213"/>
      <c r="F45" s="213"/>
      <c r="G45" s="213"/>
      <c r="H45" s="213"/>
      <c r="I45" s="213"/>
      <c r="J45" s="213"/>
      <c r="K45" s="214"/>
      <c r="L45" s="214" t="s">
        <v>230</v>
      </c>
      <c r="Q45" s="237"/>
      <c r="R45" s="236"/>
      <c r="S45" s="214"/>
    </row>
    <row r="46" spans="3:26" ht="25.5" customHeight="1">
      <c r="C46" s="224"/>
      <c r="D46" s="213"/>
      <c r="E46" s="213"/>
      <c r="F46" s="213"/>
      <c r="G46" s="213"/>
      <c r="H46" s="213"/>
      <c r="I46" s="213"/>
      <c r="J46" s="213"/>
      <c r="K46" s="214"/>
      <c r="L46" t="s">
        <v>231</v>
      </c>
      <c r="M46" s="214"/>
      <c r="N46" s="214"/>
      <c r="O46" s="214"/>
      <c r="P46" s="214"/>
      <c r="Q46" s="237"/>
      <c r="R46" s="236"/>
      <c r="S46" s="214"/>
    </row>
    <row r="47" spans="3:26" ht="25.5" customHeight="1">
      <c r="C47" s="224"/>
      <c r="D47" s="213"/>
      <c r="E47" s="213"/>
      <c r="F47" s="213"/>
      <c r="G47" s="213"/>
      <c r="H47" s="213"/>
      <c r="I47" s="213"/>
      <c r="J47" s="213"/>
      <c r="K47" s="214"/>
      <c r="L47" t="s">
        <v>232</v>
      </c>
      <c r="M47" s="214"/>
      <c r="N47" s="214"/>
      <c r="O47" s="214"/>
      <c r="P47" s="214"/>
      <c r="Q47" s="237"/>
      <c r="R47" s="236"/>
      <c r="S47" s="214"/>
    </row>
    <row r="48" spans="3:26" ht="17.25" customHeight="1">
      <c r="C48" s="224"/>
      <c r="D48" s="213"/>
      <c r="E48" s="213"/>
      <c r="F48" s="213"/>
      <c r="G48" s="213"/>
      <c r="H48" s="213"/>
      <c r="I48" s="213"/>
      <c r="J48" s="213"/>
      <c r="K48" s="214"/>
      <c r="L48" s="214" t="s">
        <v>233</v>
      </c>
      <c r="Q48" s="266"/>
      <c r="R48" s="224"/>
      <c r="S48" s="214"/>
    </row>
    <row r="49" spans="3:19" ht="3" customHeight="1">
      <c r="C49" s="224"/>
      <c r="D49" s="213"/>
      <c r="E49" s="213"/>
      <c r="F49" s="213"/>
      <c r="G49" s="213"/>
      <c r="H49" s="213"/>
      <c r="I49" s="213"/>
      <c r="J49" s="213"/>
      <c r="K49" s="214"/>
      <c r="Q49" s="266"/>
      <c r="R49" s="224"/>
      <c r="S49" s="214"/>
    </row>
    <row r="50" spans="3:19" ht="3" customHeight="1">
      <c r="C50" s="224"/>
      <c r="D50" s="213"/>
      <c r="E50" s="213"/>
      <c r="F50" s="213"/>
      <c r="G50" s="213"/>
      <c r="H50" s="213"/>
      <c r="I50" s="213"/>
      <c r="J50" s="213"/>
      <c r="K50" s="214"/>
      <c r="L50" s="214"/>
      <c r="M50" s="214"/>
      <c r="N50" s="214"/>
      <c r="O50" s="214"/>
      <c r="P50" s="214"/>
      <c r="Q50" s="266"/>
      <c r="R50" s="224"/>
      <c r="S50" s="214"/>
    </row>
    <row r="51" spans="3:19" ht="3" customHeight="1">
      <c r="C51" s="224"/>
      <c r="D51" s="213"/>
      <c r="E51" s="213"/>
      <c r="F51" s="213"/>
      <c r="G51" s="213"/>
      <c r="H51" s="213"/>
      <c r="I51" s="213"/>
      <c r="J51" s="213"/>
      <c r="K51" s="214"/>
      <c r="L51" s="214"/>
      <c r="M51" s="214"/>
      <c r="N51" s="214"/>
      <c r="O51" s="214"/>
      <c r="P51" s="214"/>
      <c r="Q51" s="266"/>
      <c r="R51" s="214"/>
      <c r="S51" s="214"/>
    </row>
    <row r="52" spans="3:19" ht="3" customHeight="1">
      <c r="C52" s="224"/>
      <c r="D52" s="213"/>
      <c r="E52" s="213"/>
      <c r="F52" s="213"/>
      <c r="G52" s="213"/>
      <c r="H52" s="213"/>
      <c r="I52" s="213"/>
      <c r="J52" s="213"/>
      <c r="K52" s="214"/>
      <c r="L52" s="214"/>
      <c r="M52" s="214"/>
      <c r="N52" s="214"/>
      <c r="O52" s="214"/>
      <c r="P52" s="214"/>
      <c r="Q52" s="266"/>
      <c r="R52" s="214"/>
      <c r="S52" s="214"/>
    </row>
    <row r="53" spans="3:19" ht="3" customHeight="1" thickBot="1">
      <c r="C53" s="267"/>
      <c r="D53" s="268"/>
      <c r="E53" s="268"/>
      <c r="F53" s="268"/>
      <c r="G53" s="268"/>
      <c r="H53" s="268"/>
      <c r="I53" s="268"/>
      <c r="J53" s="268"/>
      <c r="K53" s="269"/>
      <c r="L53" s="269"/>
      <c r="M53" s="269"/>
      <c r="N53" s="269"/>
      <c r="O53" s="269"/>
      <c r="P53" s="269"/>
      <c r="Q53" s="270"/>
      <c r="R53" s="214"/>
      <c r="S53" s="214"/>
    </row>
    <row r="54" spans="3:19" ht="25.5" customHeight="1" thickTop="1">
      <c r="R54" s="214"/>
      <c r="S54" s="214"/>
    </row>
    <row r="55" spans="3:19" ht="25.5" customHeight="1">
      <c r="R55" s="214"/>
      <c r="S55" s="214"/>
    </row>
    <row r="56" spans="3:19" ht="25.5" customHeight="1">
      <c r="O56" s="214"/>
      <c r="P56" s="214"/>
    </row>
  </sheetData>
  <sheetProtection password="CC02" sheet="1" objects="1" scenarios="1"/>
  <mergeCells count="32">
    <mergeCell ref="D38:E38"/>
    <mergeCell ref="F38:G38"/>
    <mergeCell ref="H38:I38"/>
    <mergeCell ref="D33:H33"/>
    <mergeCell ref="D35:E36"/>
    <mergeCell ref="F35:I35"/>
    <mergeCell ref="F36:G36"/>
    <mergeCell ref="H36:I36"/>
    <mergeCell ref="D37:E37"/>
    <mergeCell ref="F37:G37"/>
    <mergeCell ref="H37:I37"/>
    <mergeCell ref="E7:G7"/>
    <mergeCell ref="E9:G9"/>
    <mergeCell ref="D11:P11"/>
    <mergeCell ref="D14:P14"/>
    <mergeCell ref="L33:P33"/>
    <mergeCell ref="D18:D19"/>
    <mergeCell ref="E18:E19"/>
    <mergeCell ref="P18:P19"/>
    <mergeCell ref="O18:O19"/>
    <mergeCell ref="N18:N19"/>
    <mergeCell ref="M18:M19"/>
    <mergeCell ref="L18:L19"/>
    <mergeCell ref="K26:K28"/>
    <mergeCell ref="L43:N43"/>
    <mergeCell ref="J23:K23"/>
    <mergeCell ref="F18:G18"/>
    <mergeCell ref="H18:I18"/>
    <mergeCell ref="K18:K19"/>
    <mergeCell ref="J18:J19"/>
    <mergeCell ref="L37:L38"/>
    <mergeCell ref="J35:J36"/>
  </mergeCells>
  <phoneticPr fontId="5"/>
  <hyperlinks>
    <hyperlink ref="E7:G7" location="入力シート!A1" display="参加競技者データの入力シート"/>
    <hyperlink ref="E9:G9" location="大会申込一覧表!A1" display="大会申込一覧表!A1"/>
  </hyperlinks>
  <pageMargins left="0.25" right="0.25" top="0.37" bottom="0.75" header="0.3" footer="0.3"/>
  <pageSetup paperSize="9" scale="70" fitToHeight="0"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9966"/>
    <pageSetUpPr fitToPage="1"/>
  </sheetPr>
  <dimension ref="A1:AJ56"/>
  <sheetViews>
    <sheetView zoomScale="90" zoomScaleNormal="90" workbookViewId="0">
      <pane xSplit="1" ySplit="6" topLeftCell="B7" activePane="bottomRight" state="frozen"/>
      <selection activeCell="P16" sqref="P16:Q16"/>
      <selection pane="topRight" activeCell="P16" sqref="P16:Q16"/>
      <selection pane="bottomLeft" activeCell="P16" sqref="P16:Q16"/>
      <selection pane="bottomRight" activeCell="B7" sqref="B7"/>
    </sheetView>
  </sheetViews>
  <sheetFormatPr defaultRowHeight="18" customHeight="1"/>
  <cols>
    <col min="1" max="1" width="6" style="34" bestFit="1" customWidth="1"/>
    <col min="2" max="2" width="7.25" style="24" customWidth="1"/>
    <col min="3" max="4" width="8" style="35" customWidth="1"/>
    <col min="5" max="6" width="6.625" style="36" customWidth="1"/>
    <col min="7" max="7" width="8" style="36" customWidth="1"/>
    <col min="8" max="8" width="5" style="37" bestFit="1" customWidth="1"/>
    <col min="9" max="9" width="5.5" style="37" customWidth="1"/>
    <col min="10" max="11" width="5" style="37" bestFit="1" customWidth="1"/>
    <col min="12" max="12" width="11.375" style="36" customWidth="1"/>
    <col min="13" max="13" width="8.5" style="37" bestFit="1" customWidth="1"/>
    <col min="14" max="14" width="14.375" style="38" customWidth="1"/>
    <col min="15" max="15" width="9.625" style="39" customWidth="1"/>
    <col min="16" max="16" width="12.25" style="40" customWidth="1"/>
    <col min="17" max="17" width="7.5" style="34" customWidth="1"/>
    <col min="18" max="18" width="3.625" style="34" hidden="1" customWidth="1"/>
    <col min="19" max="19" width="14.375" style="38" customWidth="1"/>
    <col min="20" max="20" width="9.625" style="39" customWidth="1"/>
    <col min="21" max="21" width="12.25" style="40" customWidth="1"/>
    <col min="22" max="22" width="7.375" style="34" customWidth="1"/>
    <col min="23" max="23" width="3.625" style="34" hidden="1" customWidth="1"/>
    <col min="24" max="24" width="13.75" style="24" customWidth="1"/>
    <col min="25" max="25" width="3.5" style="24" customWidth="1"/>
    <col min="26" max="28" width="9" style="24"/>
    <col min="29" max="30" width="6.5" style="369" bestFit="1" customWidth="1"/>
    <col min="31" max="31" width="9" style="369"/>
    <col min="32" max="32" width="5.5" style="369" bestFit="1" customWidth="1"/>
    <col min="33" max="33" width="6.5" style="369" bestFit="1" customWidth="1"/>
    <col min="34" max="34" width="1.75" style="369" customWidth="1"/>
    <col min="35" max="35" width="17.25" style="369" bestFit="1" customWidth="1"/>
    <col min="36" max="36" width="6.5" style="369" bestFit="1" customWidth="1"/>
    <col min="37" max="16384" width="9" style="24"/>
  </cols>
  <sheetData>
    <row r="1" spans="1:36" s="76" customFormat="1" ht="30" customHeight="1" thickBot="1">
      <c r="A1" s="474" t="s">
        <v>26</v>
      </c>
      <c r="B1" s="475"/>
      <c r="C1" s="475"/>
      <c r="D1" s="475"/>
      <c r="E1" s="476" t="s">
        <v>118</v>
      </c>
      <c r="F1" s="477"/>
      <c r="G1" s="478" t="s">
        <v>512</v>
      </c>
      <c r="H1" s="479"/>
      <c r="I1" s="479"/>
      <c r="J1" s="479"/>
      <c r="K1" s="479"/>
      <c r="L1" s="479"/>
      <c r="M1" s="479"/>
      <c r="N1" s="340"/>
      <c r="O1" s="341"/>
      <c r="P1" s="341"/>
      <c r="Q1" s="341"/>
      <c r="R1" s="341"/>
      <c r="S1" s="341"/>
      <c r="T1" s="341"/>
      <c r="U1" s="341"/>
      <c r="V1" s="341"/>
      <c r="W1" s="170"/>
      <c r="X1" s="74"/>
      <c r="Y1" s="75"/>
      <c r="Z1" s="73"/>
      <c r="AA1" s="73"/>
      <c r="AB1" s="73"/>
      <c r="AC1" s="368"/>
      <c r="AD1" s="368"/>
      <c r="AE1" s="368"/>
      <c r="AF1" s="368"/>
      <c r="AG1" s="368"/>
      <c r="AH1" s="368"/>
      <c r="AI1" s="368"/>
      <c r="AJ1" s="368"/>
    </row>
    <row r="2" spans="1:36" ht="9.75" hidden="1" customHeight="1" thickBot="1">
      <c r="A2" s="342"/>
      <c r="B2" s="343"/>
      <c r="C2" s="344"/>
      <c r="D2" s="344"/>
      <c r="E2" s="345"/>
      <c r="F2" s="345"/>
      <c r="G2" s="345"/>
      <c r="H2" s="345"/>
      <c r="I2" s="345"/>
      <c r="J2" s="345"/>
      <c r="K2" s="345"/>
      <c r="L2" s="345"/>
      <c r="M2" s="345"/>
      <c r="N2" s="346"/>
      <c r="O2" s="347"/>
      <c r="P2" s="348"/>
      <c r="Q2" s="348"/>
      <c r="R2" s="348"/>
      <c r="S2" s="346"/>
      <c r="T2" s="347"/>
      <c r="U2" s="348"/>
      <c r="V2" s="348"/>
      <c r="W2" s="119"/>
    </row>
    <row r="3" spans="1:36" ht="13.5" customHeight="1">
      <c r="A3" s="484" t="s">
        <v>14</v>
      </c>
      <c r="B3" s="486" t="s">
        <v>15</v>
      </c>
      <c r="C3" s="482" t="s">
        <v>10</v>
      </c>
      <c r="D3" s="483"/>
      <c r="E3" s="482" t="s">
        <v>1</v>
      </c>
      <c r="F3" s="483"/>
      <c r="G3" s="490" t="s">
        <v>24</v>
      </c>
      <c r="H3" s="490" t="s">
        <v>2</v>
      </c>
      <c r="I3" s="490" t="s">
        <v>0</v>
      </c>
      <c r="J3" s="490" t="s">
        <v>6</v>
      </c>
      <c r="K3" s="490" t="s">
        <v>7</v>
      </c>
      <c r="L3" s="488" t="s">
        <v>29</v>
      </c>
      <c r="M3" s="494" t="s">
        <v>63</v>
      </c>
      <c r="N3" s="492" t="s">
        <v>265</v>
      </c>
      <c r="O3" s="480" t="s">
        <v>261</v>
      </c>
      <c r="P3" s="481"/>
      <c r="Q3" s="464" t="s">
        <v>515</v>
      </c>
      <c r="R3" s="472" t="s">
        <v>264</v>
      </c>
      <c r="S3" s="468" t="s">
        <v>266</v>
      </c>
      <c r="T3" s="466" t="s">
        <v>261</v>
      </c>
      <c r="U3" s="467"/>
      <c r="V3" s="464" t="s">
        <v>515</v>
      </c>
      <c r="W3" s="470" t="s">
        <v>3</v>
      </c>
    </row>
    <row r="4" spans="1:36" ht="13.5" customHeight="1" thickBot="1">
      <c r="A4" s="485"/>
      <c r="B4" s="487"/>
      <c r="C4" s="349" t="s">
        <v>8</v>
      </c>
      <c r="D4" s="349" t="s">
        <v>9</v>
      </c>
      <c r="E4" s="349" t="s">
        <v>11</v>
      </c>
      <c r="F4" s="349" t="s">
        <v>12</v>
      </c>
      <c r="G4" s="491"/>
      <c r="H4" s="491"/>
      <c r="I4" s="491"/>
      <c r="J4" s="491"/>
      <c r="K4" s="491"/>
      <c r="L4" s="489"/>
      <c r="M4" s="495"/>
      <c r="N4" s="493"/>
      <c r="O4" s="350" t="s">
        <v>262</v>
      </c>
      <c r="P4" s="350" t="s">
        <v>263</v>
      </c>
      <c r="Q4" s="465"/>
      <c r="R4" s="473"/>
      <c r="S4" s="469"/>
      <c r="T4" s="351" t="s">
        <v>262</v>
      </c>
      <c r="U4" s="351" t="s">
        <v>263</v>
      </c>
      <c r="V4" s="465"/>
      <c r="W4" s="471"/>
    </row>
    <row r="5" spans="1:36" ht="18" customHeight="1" thickTop="1">
      <c r="A5" s="25" t="s">
        <v>61</v>
      </c>
      <c r="B5" s="120" t="s">
        <v>132</v>
      </c>
      <c r="C5" s="122" t="s">
        <v>138</v>
      </c>
      <c r="D5" s="122" t="s">
        <v>139</v>
      </c>
      <c r="E5" s="122" t="s">
        <v>30</v>
      </c>
      <c r="F5" s="123" t="s">
        <v>31</v>
      </c>
      <c r="G5" s="27" t="s">
        <v>19</v>
      </c>
      <c r="H5" s="26" t="s">
        <v>18</v>
      </c>
      <c r="I5" s="232">
        <v>3</v>
      </c>
      <c r="J5" s="130">
        <v>2001</v>
      </c>
      <c r="K5" s="130" t="s">
        <v>32</v>
      </c>
      <c r="L5" s="130" t="s">
        <v>348</v>
      </c>
      <c r="M5" s="28" t="s">
        <v>21</v>
      </c>
      <c r="N5" s="29" t="s">
        <v>191</v>
      </c>
      <c r="O5" s="352" t="s">
        <v>220</v>
      </c>
      <c r="P5" s="353" t="s">
        <v>293</v>
      </c>
      <c r="Q5" s="354" t="s">
        <v>221</v>
      </c>
      <c r="R5" s="355" t="s">
        <v>13</v>
      </c>
      <c r="S5" s="29" t="s">
        <v>193</v>
      </c>
      <c r="T5" s="352" t="s">
        <v>294</v>
      </c>
      <c r="U5" s="353" t="s">
        <v>36</v>
      </c>
      <c r="V5" s="355" t="s">
        <v>295</v>
      </c>
      <c r="W5" s="282" t="s">
        <v>58</v>
      </c>
    </row>
    <row r="6" spans="1:36" ht="18" customHeight="1" thickBot="1">
      <c r="A6" s="30" t="s">
        <v>61</v>
      </c>
      <c r="B6" s="121">
        <v>4567</v>
      </c>
      <c r="C6" s="124" t="s">
        <v>140</v>
      </c>
      <c r="D6" s="124" t="s">
        <v>141</v>
      </c>
      <c r="E6" s="124" t="s">
        <v>33</v>
      </c>
      <c r="F6" s="125" t="s">
        <v>34</v>
      </c>
      <c r="G6" s="32" t="s">
        <v>25</v>
      </c>
      <c r="H6" s="31" t="s">
        <v>27</v>
      </c>
      <c r="I6" s="233" t="s">
        <v>68</v>
      </c>
      <c r="J6" s="131">
        <v>1980</v>
      </c>
      <c r="K6" s="131" t="s">
        <v>35</v>
      </c>
      <c r="L6" s="131" t="s">
        <v>348</v>
      </c>
      <c r="M6" s="33" t="s">
        <v>22</v>
      </c>
      <c r="N6" s="381" t="s">
        <v>198</v>
      </c>
      <c r="O6" s="382" t="s">
        <v>222</v>
      </c>
      <c r="P6" s="383" t="s">
        <v>145</v>
      </c>
      <c r="Q6" s="384" t="s">
        <v>223</v>
      </c>
      <c r="R6" s="385"/>
      <c r="S6" s="381" t="s">
        <v>196</v>
      </c>
      <c r="T6" s="382" t="s">
        <v>296</v>
      </c>
      <c r="U6" s="383" t="s">
        <v>37</v>
      </c>
      <c r="V6" s="386">
        <v>5000</v>
      </c>
      <c r="W6" s="283"/>
    </row>
    <row r="7" spans="1:36" ht="18" customHeight="1">
      <c r="A7" s="378" t="str">
        <f>IF($C7&amp;$D7="","",1)</f>
        <v/>
      </c>
      <c r="B7" s="387"/>
      <c r="C7" s="388"/>
      <c r="D7" s="388"/>
      <c r="E7" s="388"/>
      <c r="F7" s="389"/>
      <c r="G7" s="390"/>
      <c r="H7" s="391"/>
      <c r="I7" s="392"/>
      <c r="J7" s="392"/>
      <c r="K7" s="392"/>
      <c r="L7" s="393"/>
      <c r="M7" s="394"/>
      <c r="N7" s="395"/>
      <c r="O7" s="396"/>
      <c r="P7" s="397"/>
      <c r="Q7" s="398"/>
      <c r="R7" s="399"/>
      <c r="S7" s="395"/>
      <c r="T7" s="396"/>
      <c r="U7" s="397"/>
      <c r="V7" s="400"/>
      <c r="W7" s="284"/>
      <c r="X7" s="293" t="str">
        <f t="shared" ref="X7:X56" si="0">IF(Q7="",IF(N7="","","⇚種目確認入力"),"")</f>
        <v/>
      </c>
      <c r="Y7" s="293" t="str">
        <f>IF(V7="",IF(S7="","","⇚種目確認入力"),"")</f>
        <v/>
      </c>
      <c r="AC7" s="369" t="str">
        <f>IF(Q7="","",EXACT(Q7,AF7))</f>
        <v/>
      </c>
      <c r="AD7" s="369" t="str">
        <f>IF(V7="","",EXACT(V7,AG7))</f>
        <v/>
      </c>
      <c r="AF7" s="369" t="str">
        <f>IF(N7="","",(VLOOKUP(N7,$AI$7:$AJ$14,2,FALSE)))</f>
        <v/>
      </c>
      <c r="AG7" s="369" t="str">
        <f>IF(S7="","",(VLOOKUP(S7,$AI$7:$AJ$14,2,FALSE)))</f>
        <v/>
      </c>
      <c r="AI7" s="369" t="s">
        <v>192</v>
      </c>
      <c r="AJ7" s="369">
        <v>1500</v>
      </c>
    </row>
    <row r="8" spans="1:36" ht="18" customHeight="1">
      <c r="A8" s="379" t="str">
        <f>IF($C8&amp;$D8="","",COUNT($A$7:A7)+1)</f>
        <v/>
      </c>
      <c r="B8" s="401"/>
      <c r="C8" s="126"/>
      <c r="D8" s="126"/>
      <c r="E8" s="126"/>
      <c r="F8" s="127"/>
      <c r="G8" s="42"/>
      <c r="H8" s="43"/>
      <c r="I8" s="44"/>
      <c r="J8" s="44"/>
      <c r="K8" s="44"/>
      <c r="L8" s="132"/>
      <c r="M8" s="45"/>
      <c r="N8" s="46"/>
      <c r="O8" s="15"/>
      <c r="P8" s="10"/>
      <c r="Q8" s="14"/>
      <c r="R8" s="11"/>
      <c r="S8" s="46"/>
      <c r="T8" s="15"/>
      <c r="U8" s="10"/>
      <c r="V8" s="288"/>
      <c r="W8" s="285"/>
      <c r="X8" s="293" t="str">
        <f t="shared" si="0"/>
        <v/>
      </c>
      <c r="Y8" s="293" t="str">
        <f t="shared" ref="Y8:Y56" si="1">IF(V8="",IF(S8="","","⇚種目確認入力"),"")</f>
        <v/>
      </c>
      <c r="AC8" s="369" t="str">
        <f t="shared" ref="AC8:AC56" si="2">IF(Q8="","",EXACT(Q8,AF8))</f>
        <v/>
      </c>
      <c r="AD8" s="369" t="str">
        <f t="shared" ref="AD8:AD56" si="3">IF(V8="","",EXACT(V8,AG8))</f>
        <v/>
      </c>
      <c r="AF8" s="369" t="str">
        <f t="shared" ref="AF8:AF56" si="4">IF(N8="","",(VLOOKUP(N8,$AI$7:$AJ$14,2,FALSE)))</f>
        <v/>
      </c>
      <c r="AG8" s="369" t="str">
        <f t="shared" ref="AG8:AG56" si="5">IF(S8="","",(VLOOKUP(S8,$AI$7:$AJ$14,2,FALSE)))</f>
        <v/>
      </c>
      <c r="AI8" s="369" t="s">
        <v>194</v>
      </c>
      <c r="AJ8" s="369">
        <v>3000</v>
      </c>
    </row>
    <row r="9" spans="1:36" ht="18" customHeight="1">
      <c r="A9" s="379" t="str">
        <f>IF($C9&amp;$D9="","",COUNT($A$7:A8)+1)</f>
        <v/>
      </c>
      <c r="B9" s="401"/>
      <c r="C9" s="126"/>
      <c r="D9" s="126"/>
      <c r="E9" s="126"/>
      <c r="F9" s="127"/>
      <c r="G9" s="42"/>
      <c r="H9" s="43"/>
      <c r="I9" s="44"/>
      <c r="J9" s="44"/>
      <c r="K9" s="44"/>
      <c r="L9" s="132"/>
      <c r="M9" s="45"/>
      <c r="N9" s="46"/>
      <c r="O9" s="15"/>
      <c r="P9" s="10"/>
      <c r="Q9" s="14"/>
      <c r="R9" s="11"/>
      <c r="S9" s="46"/>
      <c r="T9" s="15"/>
      <c r="U9" s="10"/>
      <c r="V9" s="11"/>
      <c r="W9" s="285"/>
      <c r="X9" s="293" t="str">
        <f t="shared" si="0"/>
        <v/>
      </c>
      <c r="Y9" s="293" t="str">
        <f t="shared" si="1"/>
        <v/>
      </c>
      <c r="AC9" s="369" t="str">
        <f t="shared" si="2"/>
        <v/>
      </c>
      <c r="AD9" s="369" t="str">
        <f t="shared" si="3"/>
        <v/>
      </c>
      <c r="AF9" s="369" t="str">
        <f t="shared" si="4"/>
        <v/>
      </c>
      <c r="AG9" s="369" t="str">
        <f t="shared" si="5"/>
        <v/>
      </c>
      <c r="AI9" s="369" t="s">
        <v>196</v>
      </c>
      <c r="AJ9" s="369">
        <v>5000</v>
      </c>
    </row>
    <row r="10" spans="1:36" ht="18" customHeight="1">
      <c r="A10" s="379" t="str">
        <f>IF($C10&amp;$D10="","",COUNT($A$7:A9)+1)</f>
        <v/>
      </c>
      <c r="B10" s="401"/>
      <c r="C10" s="126"/>
      <c r="D10" s="126"/>
      <c r="E10" s="126"/>
      <c r="F10" s="127"/>
      <c r="G10" s="42"/>
      <c r="H10" s="43"/>
      <c r="I10" s="44"/>
      <c r="J10" s="44"/>
      <c r="K10" s="44"/>
      <c r="L10" s="132"/>
      <c r="M10" s="45"/>
      <c r="N10" s="46"/>
      <c r="O10" s="15"/>
      <c r="P10" s="10"/>
      <c r="Q10" s="53"/>
      <c r="R10" s="11"/>
      <c r="S10" s="46"/>
      <c r="T10" s="15"/>
      <c r="U10" s="10"/>
      <c r="V10" s="11"/>
      <c r="W10" s="285"/>
      <c r="X10" s="293" t="str">
        <f t="shared" si="0"/>
        <v/>
      </c>
      <c r="Y10" s="293" t="str">
        <f t="shared" si="1"/>
        <v/>
      </c>
      <c r="AC10" s="369" t="str">
        <f t="shared" si="2"/>
        <v/>
      </c>
      <c r="AD10" s="369" t="str">
        <f t="shared" si="3"/>
        <v/>
      </c>
      <c r="AF10" s="369" t="str">
        <f t="shared" si="4"/>
        <v/>
      </c>
      <c r="AG10" s="369" t="str">
        <f t="shared" si="5"/>
        <v/>
      </c>
      <c r="AI10" s="369" t="s">
        <v>195</v>
      </c>
      <c r="AJ10" s="369">
        <v>10000</v>
      </c>
    </row>
    <row r="11" spans="1:36" ht="18" customHeight="1">
      <c r="A11" s="380" t="str">
        <f>IF($C11&amp;$D11="","",COUNT($A$7:A10)+1)</f>
        <v/>
      </c>
      <c r="B11" s="402"/>
      <c r="C11" s="128"/>
      <c r="D11" s="128"/>
      <c r="E11" s="128"/>
      <c r="F11" s="129"/>
      <c r="G11" s="47"/>
      <c r="H11" s="48"/>
      <c r="I11" s="49"/>
      <c r="J11" s="49"/>
      <c r="K11" s="49"/>
      <c r="L11" s="133"/>
      <c r="M11" s="50"/>
      <c r="N11" s="51"/>
      <c r="O11" s="20"/>
      <c r="P11" s="21"/>
      <c r="Q11" s="22"/>
      <c r="R11" s="23"/>
      <c r="S11" s="51"/>
      <c r="T11" s="20"/>
      <c r="U11" s="21"/>
      <c r="V11" s="23"/>
      <c r="W11" s="286"/>
      <c r="X11" s="293" t="str">
        <f t="shared" si="0"/>
        <v/>
      </c>
      <c r="Y11" s="293" t="str">
        <f t="shared" si="1"/>
        <v/>
      </c>
      <c r="AC11" s="369" t="str">
        <f t="shared" si="2"/>
        <v/>
      </c>
      <c r="AD11" s="369" t="str">
        <f t="shared" si="3"/>
        <v/>
      </c>
      <c r="AF11" s="369" t="str">
        <f t="shared" si="4"/>
        <v/>
      </c>
      <c r="AG11" s="369" t="str">
        <f t="shared" si="5"/>
        <v/>
      </c>
      <c r="AI11" s="369" t="s">
        <v>191</v>
      </c>
      <c r="AJ11" s="369">
        <v>3000</v>
      </c>
    </row>
    <row r="12" spans="1:36" ht="18" customHeight="1">
      <c r="A12" s="379" t="str">
        <f>IF($C12&amp;$D12="","",COUNT($A$7:A11)+1)</f>
        <v/>
      </c>
      <c r="B12" s="401"/>
      <c r="C12" s="126"/>
      <c r="D12" s="126"/>
      <c r="E12" s="126"/>
      <c r="F12" s="127"/>
      <c r="G12" s="42"/>
      <c r="H12" s="43"/>
      <c r="I12" s="44"/>
      <c r="J12" s="44"/>
      <c r="K12" s="44"/>
      <c r="L12" s="132"/>
      <c r="M12" s="45"/>
      <c r="N12" s="52"/>
      <c r="O12" s="16"/>
      <c r="P12" s="17"/>
      <c r="Q12" s="108"/>
      <c r="R12" s="19"/>
      <c r="S12" s="41"/>
      <c r="T12" s="16"/>
      <c r="U12" s="17"/>
      <c r="V12" s="289"/>
      <c r="W12" s="287"/>
      <c r="X12" s="293" t="str">
        <f t="shared" si="0"/>
        <v/>
      </c>
      <c r="Y12" s="293" t="str">
        <f t="shared" si="1"/>
        <v/>
      </c>
      <c r="AC12" s="369" t="str">
        <f t="shared" si="2"/>
        <v/>
      </c>
      <c r="AD12" s="369" t="str">
        <f t="shared" si="3"/>
        <v/>
      </c>
      <c r="AF12" s="369" t="str">
        <f t="shared" si="4"/>
        <v/>
      </c>
      <c r="AG12" s="369" t="str">
        <f t="shared" si="5"/>
        <v/>
      </c>
      <c r="AI12" s="369" t="s">
        <v>193</v>
      </c>
      <c r="AJ12" s="369">
        <v>5000</v>
      </c>
    </row>
    <row r="13" spans="1:36" ht="18" customHeight="1">
      <c r="A13" s="379" t="str">
        <f>IF($C13&amp;$D13="","",COUNT($A$7:A12)+1)</f>
        <v/>
      </c>
      <c r="B13" s="401"/>
      <c r="C13" s="126"/>
      <c r="D13" s="126"/>
      <c r="E13" s="126"/>
      <c r="F13" s="127"/>
      <c r="G13" s="42"/>
      <c r="H13" s="43"/>
      <c r="I13" s="44"/>
      <c r="J13" s="132"/>
      <c r="K13" s="132"/>
      <c r="L13" s="132"/>
      <c r="M13" s="45"/>
      <c r="N13" s="46"/>
      <c r="O13" s="15"/>
      <c r="P13" s="134"/>
      <c r="Q13" s="14"/>
      <c r="R13" s="11"/>
      <c r="S13" s="46"/>
      <c r="T13" s="15"/>
      <c r="U13" s="134"/>
      <c r="V13" s="11"/>
      <c r="W13" s="285"/>
      <c r="X13" s="293" t="str">
        <f t="shared" si="0"/>
        <v/>
      </c>
      <c r="Y13" s="293" t="str">
        <f t="shared" si="1"/>
        <v/>
      </c>
      <c r="AC13" s="369" t="str">
        <f t="shared" si="2"/>
        <v/>
      </c>
      <c r="AD13" s="369" t="str">
        <f t="shared" si="3"/>
        <v/>
      </c>
      <c r="AF13" s="369" t="str">
        <f t="shared" si="4"/>
        <v/>
      </c>
      <c r="AG13" s="369" t="str">
        <f t="shared" si="5"/>
        <v/>
      </c>
      <c r="AI13" s="369" t="s">
        <v>198</v>
      </c>
      <c r="AJ13" s="369">
        <v>1000</v>
      </c>
    </row>
    <row r="14" spans="1:36" ht="18" customHeight="1">
      <c r="A14" s="379" t="str">
        <f>IF($C14&amp;$D14="","",COUNT($A$7:A13)+1)</f>
        <v/>
      </c>
      <c r="B14" s="401"/>
      <c r="C14" s="126"/>
      <c r="D14" s="126"/>
      <c r="E14" s="126"/>
      <c r="F14" s="127"/>
      <c r="G14" s="42"/>
      <c r="H14" s="43"/>
      <c r="I14" s="44"/>
      <c r="J14" s="132"/>
      <c r="K14" s="132"/>
      <c r="L14" s="132"/>
      <c r="M14" s="45"/>
      <c r="N14" s="46"/>
      <c r="O14" s="15"/>
      <c r="P14" s="134"/>
      <c r="Q14" s="14"/>
      <c r="R14" s="11"/>
      <c r="S14" s="46"/>
      <c r="T14" s="15"/>
      <c r="U14" s="134"/>
      <c r="V14" s="11"/>
      <c r="W14" s="285"/>
      <c r="X14" s="293" t="str">
        <f t="shared" si="0"/>
        <v/>
      </c>
      <c r="Y14" s="293" t="str">
        <f t="shared" si="1"/>
        <v/>
      </c>
      <c r="AC14" s="369" t="str">
        <f t="shared" si="2"/>
        <v/>
      </c>
      <c r="AD14" s="369" t="str">
        <f t="shared" si="3"/>
        <v/>
      </c>
      <c r="AF14" s="369" t="str">
        <f t="shared" si="4"/>
        <v/>
      </c>
      <c r="AG14" s="369" t="str">
        <f t="shared" si="5"/>
        <v/>
      </c>
      <c r="AI14" s="369" t="s">
        <v>197</v>
      </c>
      <c r="AJ14" s="369">
        <v>1000</v>
      </c>
    </row>
    <row r="15" spans="1:36" ht="18" customHeight="1">
      <c r="A15" s="379" t="str">
        <f>IF($C15&amp;$D15="","",COUNT($A$7:A14)+1)</f>
        <v/>
      </c>
      <c r="B15" s="401"/>
      <c r="C15" s="126"/>
      <c r="D15" s="126"/>
      <c r="E15" s="126"/>
      <c r="F15" s="127"/>
      <c r="G15" s="42"/>
      <c r="H15" s="43"/>
      <c r="I15" s="44"/>
      <c r="J15" s="132"/>
      <c r="K15" s="132"/>
      <c r="L15" s="132"/>
      <c r="M15" s="45"/>
      <c r="N15" s="46"/>
      <c r="O15" s="15"/>
      <c r="P15" s="134"/>
      <c r="Q15" s="14"/>
      <c r="R15" s="11"/>
      <c r="S15" s="46"/>
      <c r="T15" s="15"/>
      <c r="U15" s="134"/>
      <c r="V15" s="11"/>
      <c r="W15" s="285"/>
      <c r="X15" s="293" t="str">
        <f t="shared" si="0"/>
        <v/>
      </c>
      <c r="Y15" s="293" t="str">
        <f t="shared" si="1"/>
        <v/>
      </c>
      <c r="AC15" s="369" t="str">
        <f t="shared" si="2"/>
        <v/>
      </c>
      <c r="AD15" s="369" t="str">
        <f t="shared" si="3"/>
        <v/>
      </c>
      <c r="AF15" s="369" t="str">
        <f t="shared" si="4"/>
        <v/>
      </c>
      <c r="AG15" s="369" t="str">
        <f t="shared" si="5"/>
        <v/>
      </c>
    </row>
    <row r="16" spans="1:36" ht="18" customHeight="1">
      <c r="A16" s="380" t="str">
        <f>IF($C16&amp;$D16="","",COUNT($A$7:A15)+1)</f>
        <v/>
      </c>
      <c r="B16" s="402"/>
      <c r="C16" s="128"/>
      <c r="D16" s="128"/>
      <c r="E16" s="128"/>
      <c r="F16" s="129"/>
      <c r="G16" s="47"/>
      <c r="H16" s="48"/>
      <c r="I16" s="49"/>
      <c r="J16" s="133"/>
      <c r="K16" s="133"/>
      <c r="L16" s="133"/>
      <c r="M16" s="50"/>
      <c r="N16" s="51"/>
      <c r="O16" s="20"/>
      <c r="P16" s="135"/>
      <c r="Q16" s="22"/>
      <c r="R16" s="23"/>
      <c r="S16" s="51"/>
      <c r="T16" s="20"/>
      <c r="U16" s="135"/>
      <c r="V16" s="23"/>
      <c r="W16" s="286"/>
      <c r="X16" s="293" t="str">
        <f t="shared" si="0"/>
        <v/>
      </c>
      <c r="Y16" s="293" t="str">
        <f t="shared" si="1"/>
        <v/>
      </c>
      <c r="AC16" s="369" t="str">
        <f t="shared" si="2"/>
        <v/>
      </c>
      <c r="AD16" s="369" t="str">
        <f t="shared" si="3"/>
        <v/>
      </c>
      <c r="AF16" s="369" t="str">
        <f t="shared" si="4"/>
        <v/>
      </c>
      <c r="AG16" s="369" t="str">
        <f t="shared" si="5"/>
        <v/>
      </c>
    </row>
    <row r="17" spans="1:33" ht="18" customHeight="1">
      <c r="A17" s="379" t="str">
        <f>IF($C17&amp;$D17="","",COUNT($A$7:A16)+1)</f>
        <v/>
      </c>
      <c r="B17" s="401"/>
      <c r="C17" s="126"/>
      <c r="D17" s="126"/>
      <c r="E17" s="126"/>
      <c r="F17" s="127"/>
      <c r="G17" s="42"/>
      <c r="H17" s="43"/>
      <c r="I17" s="44"/>
      <c r="J17" s="132"/>
      <c r="K17" s="132"/>
      <c r="L17" s="132"/>
      <c r="M17" s="45"/>
      <c r="N17" s="52"/>
      <c r="O17" s="16"/>
      <c r="P17" s="136"/>
      <c r="Q17" s="18"/>
      <c r="R17" s="19"/>
      <c r="S17" s="41"/>
      <c r="T17" s="16"/>
      <c r="U17" s="136"/>
      <c r="V17" s="19"/>
      <c r="W17" s="287"/>
      <c r="X17" s="293" t="str">
        <f t="shared" si="0"/>
        <v/>
      </c>
      <c r="Y17" s="293" t="str">
        <f t="shared" si="1"/>
        <v/>
      </c>
      <c r="AC17" s="369" t="str">
        <f t="shared" si="2"/>
        <v/>
      </c>
      <c r="AD17" s="369" t="str">
        <f t="shared" si="3"/>
        <v/>
      </c>
      <c r="AF17" s="369" t="str">
        <f t="shared" si="4"/>
        <v/>
      </c>
      <c r="AG17" s="369" t="str">
        <f t="shared" si="5"/>
        <v/>
      </c>
    </row>
    <row r="18" spans="1:33" ht="18" customHeight="1">
      <c r="A18" s="379" t="str">
        <f>IF($C18&amp;$D18="","",COUNT($A$7:A17)+1)</f>
        <v/>
      </c>
      <c r="B18" s="401"/>
      <c r="C18" s="126"/>
      <c r="D18" s="126"/>
      <c r="E18" s="126"/>
      <c r="F18" s="127"/>
      <c r="G18" s="42"/>
      <c r="H18" s="43"/>
      <c r="I18" s="44"/>
      <c r="J18" s="132"/>
      <c r="K18" s="132"/>
      <c r="L18" s="132"/>
      <c r="M18" s="45"/>
      <c r="N18" s="46"/>
      <c r="O18" s="15"/>
      <c r="P18" s="134"/>
      <c r="Q18" s="14"/>
      <c r="R18" s="11"/>
      <c r="S18" s="46"/>
      <c r="T18" s="15"/>
      <c r="U18" s="134"/>
      <c r="V18" s="11"/>
      <c r="W18" s="285"/>
      <c r="X18" s="293" t="str">
        <f t="shared" si="0"/>
        <v/>
      </c>
      <c r="Y18" s="293" t="str">
        <f t="shared" si="1"/>
        <v/>
      </c>
      <c r="AC18" s="369" t="str">
        <f t="shared" si="2"/>
        <v/>
      </c>
      <c r="AD18" s="369" t="str">
        <f t="shared" si="3"/>
        <v/>
      </c>
      <c r="AF18" s="369" t="str">
        <f t="shared" si="4"/>
        <v/>
      </c>
      <c r="AG18" s="369" t="str">
        <f t="shared" si="5"/>
        <v/>
      </c>
    </row>
    <row r="19" spans="1:33" ht="18" customHeight="1">
      <c r="A19" s="379" t="str">
        <f>IF($C19&amp;$D19="","",COUNT($A$7:A18)+1)</f>
        <v/>
      </c>
      <c r="B19" s="401"/>
      <c r="C19" s="126"/>
      <c r="D19" s="126"/>
      <c r="E19" s="126"/>
      <c r="F19" s="127"/>
      <c r="G19" s="42"/>
      <c r="H19" s="43"/>
      <c r="I19" s="44"/>
      <c r="J19" s="132"/>
      <c r="K19" s="132"/>
      <c r="L19" s="132"/>
      <c r="M19" s="45"/>
      <c r="N19" s="46"/>
      <c r="O19" s="15"/>
      <c r="P19" s="134"/>
      <c r="Q19" s="14"/>
      <c r="R19" s="11"/>
      <c r="S19" s="46"/>
      <c r="T19" s="15"/>
      <c r="U19" s="134"/>
      <c r="V19" s="11"/>
      <c r="W19" s="285"/>
      <c r="X19" s="293" t="str">
        <f t="shared" si="0"/>
        <v/>
      </c>
      <c r="Y19" s="293" t="str">
        <f t="shared" si="1"/>
        <v/>
      </c>
      <c r="AC19" s="369" t="str">
        <f t="shared" si="2"/>
        <v/>
      </c>
      <c r="AD19" s="369" t="str">
        <f t="shared" si="3"/>
        <v/>
      </c>
      <c r="AF19" s="369" t="str">
        <f t="shared" si="4"/>
        <v/>
      </c>
      <c r="AG19" s="369" t="str">
        <f t="shared" si="5"/>
        <v/>
      </c>
    </row>
    <row r="20" spans="1:33" ht="18" customHeight="1">
      <c r="A20" s="379" t="str">
        <f>IF($C20&amp;$D20="","",COUNT($A$7:A19)+1)</f>
        <v/>
      </c>
      <c r="B20" s="401"/>
      <c r="C20" s="126"/>
      <c r="D20" s="126"/>
      <c r="E20" s="126"/>
      <c r="F20" s="127"/>
      <c r="G20" s="42"/>
      <c r="H20" s="43"/>
      <c r="I20" s="44"/>
      <c r="J20" s="132"/>
      <c r="K20" s="132"/>
      <c r="L20" s="132"/>
      <c r="M20" s="45"/>
      <c r="N20" s="46"/>
      <c r="O20" s="15"/>
      <c r="P20" s="134"/>
      <c r="Q20" s="14"/>
      <c r="R20" s="11"/>
      <c r="S20" s="46"/>
      <c r="T20" s="15"/>
      <c r="U20" s="134"/>
      <c r="V20" s="11"/>
      <c r="W20" s="285"/>
      <c r="X20" s="293" t="str">
        <f t="shared" si="0"/>
        <v/>
      </c>
      <c r="Y20" s="293" t="str">
        <f t="shared" si="1"/>
        <v/>
      </c>
      <c r="AC20" s="369" t="str">
        <f t="shared" si="2"/>
        <v/>
      </c>
      <c r="AD20" s="369" t="str">
        <f t="shared" si="3"/>
        <v/>
      </c>
      <c r="AF20" s="369" t="str">
        <f t="shared" si="4"/>
        <v/>
      </c>
      <c r="AG20" s="369" t="str">
        <f t="shared" si="5"/>
        <v/>
      </c>
    </row>
    <row r="21" spans="1:33" ht="18" customHeight="1">
      <c r="A21" s="380" t="str">
        <f>IF($C21&amp;$D21="","",COUNT($A$7:A20)+1)</f>
        <v/>
      </c>
      <c r="B21" s="402"/>
      <c r="C21" s="128"/>
      <c r="D21" s="128"/>
      <c r="E21" s="128"/>
      <c r="F21" s="129"/>
      <c r="G21" s="47"/>
      <c r="H21" s="48"/>
      <c r="I21" s="49"/>
      <c r="J21" s="133"/>
      <c r="K21" s="133"/>
      <c r="L21" s="133"/>
      <c r="M21" s="50"/>
      <c r="N21" s="51"/>
      <c r="O21" s="20"/>
      <c r="P21" s="135"/>
      <c r="Q21" s="22"/>
      <c r="R21" s="23"/>
      <c r="S21" s="51"/>
      <c r="T21" s="20"/>
      <c r="U21" s="135"/>
      <c r="V21" s="23"/>
      <c r="W21" s="286"/>
      <c r="X21" s="293" t="str">
        <f t="shared" si="0"/>
        <v/>
      </c>
      <c r="Y21" s="293" t="str">
        <f t="shared" si="1"/>
        <v/>
      </c>
      <c r="AC21" s="369" t="str">
        <f t="shared" si="2"/>
        <v/>
      </c>
      <c r="AD21" s="369" t="str">
        <f t="shared" si="3"/>
        <v/>
      </c>
      <c r="AF21" s="369" t="str">
        <f t="shared" si="4"/>
        <v/>
      </c>
      <c r="AG21" s="369" t="str">
        <f t="shared" si="5"/>
        <v/>
      </c>
    </row>
    <row r="22" spans="1:33" ht="18" customHeight="1">
      <c r="A22" s="379" t="str">
        <f>IF($C22&amp;$D22="","",COUNT($A$7:A21)+1)</f>
        <v/>
      </c>
      <c r="B22" s="401"/>
      <c r="C22" s="126"/>
      <c r="D22" s="126"/>
      <c r="E22" s="126"/>
      <c r="F22" s="127"/>
      <c r="G22" s="42"/>
      <c r="H22" s="43"/>
      <c r="I22" s="44"/>
      <c r="J22" s="132"/>
      <c r="K22" s="132"/>
      <c r="L22" s="132"/>
      <c r="M22" s="45"/>
      <c r="N22" s="52"/>
      <c r="O22" s="16"/>
      <c r="P22" s="136"/>
      <c r="Q22" s="18"/>
      <c r="R22" s="19"/>
      <c r="S22" s="41"/>
      <c r="T22" s="16"/>
      <c r="U22" s="136"/>
      <c r="V22" s="19"/>
      <c r="W22" s="287"/>
      <c r="X22" s="293" t="str">
        <f t="shared" si="0"/>
        <v/>
      </c>
      <c r="Y22" s="293" t="str">
        <f t="shared" si="1"/>
        <v/>
      </c>
      <c r="AC22" s="369" t="str">
        <f t="shared" si="2"/>
        <v/>
      </c>
      <c r="AD22" s="369" t="str">
        <f t="shared" si="3"/>
        <v/>
      </c>
      <c r="AF22" s="369" t="str">
        <f t="shared" si="4"/>
        <v/>
      </c>
      <c r="AG22" s="369" t="str">
        <f t="shared" si="5"/>
        <v/>
      </c>
    </row>
    <row r="23" spans="1:33" ht="18" customHeight="1">
      <c r="A23" s="379" t="str">
        <f>IF($C23&amp;$D23="","",COUNT($A$7:A22)+1)</f>
        <v/>
      </c>
      <c r="B23" s="401"/>
      <c r="C23" s="126"/>
      <c r="D23" s="126"/>
      <c r="E23" s="126"/>
      <c r="F23" s="127"/>
      <c r="G23" s="42"/>
      <c r="H23" s="43"/>
      <c r="I23" s="44"/>
      <c r="J23" s="132"/>
      <c r="K23" s="132"/>
      <c r="L23" s="132"/>
      <c r="M23" s="45"/>
      <c r="N23" s="46"/>
      <c r="O23" s="15"/>
      <c r="P23" s="134"/>
      <c r="Q23" s="14"/>
      <c r="R23" s="11"/>
      <c r="S23" s="46"/>
      <c r="T23" s="15"/>
      <c r="U23" s="134"/>
      <c r="V23" s="11"/>
      <c r="W23" s="285"/>
      <c r="X23" s="293" t="str">
        <f t="shared" si="0"/>
        <v/>
      </c>
      <c r="Y23" s="293" t="str">
        <f t="shared" si="1"/>
        <v/>
      </c>
      <c r="AC23" s="369" t="str">
        <f t="shared" si="2"/>
        <v/>
      </c>
      <c r="AD23" s="369" t="str">
        <f t="shared" si="3"/>
        <v/>
      </c>
      <c r="AF23" s="369" t="str">
        <f t="shared" si="4"/>
        <v/>
      </c>
      <c r="AG23" s="369" t="str">
        <f t="shared" si="5"/>
        <v/>
      </c>
    </row>
    <row r="24" spans="1:33" ht="18" customHeight="1">
      <c r="A24" s="379" t="str">
        <f>IF($C24&amp;$D24="","",COUNT($A$7:A23)+1)</f>
        <v/>
      </c>
      <c r="B24" s="401"/>
      <c r="C24" s="126"/>
      <c r="D24" s="126"/>
      <c r="E24" s="126"/>
      <c r="F24" s="127"/>
      <c r="G24" s="42"/>
      <c r="H24" s="43"/>
      <c r="I24" s="44"/>
      <c r="J24" s="132"/>
      <c r="K24" s="132"/>
      <c r="L24" s="132"/>
      <c r="M24" s="45"/>
      <c r="N24" s="46"/>
      <c r="O24" s="15"/>
      <c r="P24" s="134"/>
      <c r="Q24" s="14"/>
      <c r="R24" s="11"/>
      <c r="S24" s="46"/>
      <c r="T24" s="15"/>
      <c r="U24" s="134"/>
      <c r="V24" s="11"/>
      <c r="W24" s="285"/>
      <c r="X24" s="293" t="str">
        <f t="shared" si="0"/>
        <v/>
      </c>
      <c r="Y24" s="293" t="str">
        <f t="shared" si="1"/>
        <v/>
      </c>
      <c r="AC24" s="369" t="str">
        <f t="shared" si="2"/>
        <v/>
      </c>
      <c r="AD24" s="369" t="str">
        <f t="shared" si="3"/>
        <v/>
      </c>
      <c r="AF24" s="369" t="str">
        <f t="shared" si="4"/>
        <v/>
      </c>
      <c r="AG24" s="369" t="str">
        <f t="shared" si="5"/>
        <v/>
      </c>
    </row>
    <row r="25" spans="1:33" ht="18" customHeight="1">
      <c r="A25" s="379" t="str">
        <f>IF($C25&amp;$D25="","",COUNT($A$7:A24)+1)</f>
        <v/>
      </c>
      <c r="B25" s="401"/>
      <c r="C25" s="126"/>
      <c r="D25" s="126"/>
      <c r="E25" s="126"/>
      <c r="F25" s="127"/>
      <c r="G25" s="42"/>
      <c r="H25" s="43"/>
      <c r="I25" s="44"/>
      <c r="J25" s="132"/>
      <c r="K25" s="132"/>
      <c r="L25" s="132"/>
      <c r="M25" s="45"/>
      <c r="N25" s="46"/>
      <c r="O25" s="15"/>
      <c r="P25" s="134"/>
      <c r="Q25" s="14"/>
      <c r="R25" s="11"/>
      <c r="S25" s="46"/>
      <c r="T25" s="15"/>
      <c r="U25" s="134"/>
      <c r="V25" s="11"/>
      <c r="W25" s="285"/>
      <c r="X25" s="293" t="str">
        <f t="shared" si="0"/>
        <v/>
      </c>
      <c r="Y25" s="293" t="str">
        <f t="shared" si="1"/>
        <v/>
      </c>
      <c r="AC25" s="369" t="str">
        <f t="shared" si="2"/>
        <v/>
      </c>
      <c r="AD25" s="369" t="str">
        <f t="shared" si="3"/>
        <v/>
      </c>
      <c r="AF25" s="369" t="str">
        <f t="shared" si="4"/>
        <v/>
      </c>
      <c r="AG25" s="369" t="str">
        <f t="shared" si="5"/>
        <v/>
      </c>
    </row>
    <row r="26" spans="1:33" ht="18" customHeight="1">
      <c r="A26" s="380" t="str">
        <f>IF($C26&amp;$D26="","",COUNT($A$7:A25)+1)</f>
        <v/>
      </c>
      <c r="B26" s="402"/>
      <c r="C26" s="128"/>
      <c r="D26" s="128"/>
      <c r="E26" s="128"/>
      <c r="F26" s="129"/>
      <c r="G26" s="47"/>
      <c r="H26" s="48"/>
      <c r="I26" s="49"/>
      <c r="J26" s="133"/>
      <c r="K26" s="133"/>
      <c r="L26" s="133"/>
      <c r="M26" s="50"/>
      <c r="N26" s="51"/>
      <c r="O26" s="20"/>
      <c r="P26" s="135"/>
      <c r="Q26" s="22"/>
      <c r="R26" s="23"/>
      <c r="S26" s="51"/>
      <c r="T26" s="20"/>
      <c r="U26" s="135"/>
      <c r="V26" s="23"/>
      <c r="W26" s="286"/>
      <c r="X26" s="293" t="str">
        <f t="shared" si="0"/>
        <v/>
      </c>
      <c r="Y26" s="293" t="str">
        <f t="shared" si="1"/>
        <v/>
      </c>
      <c r="AC26" s="369" t="str">
        <f t="shared" si="2"/>
        <v/>
      </c>
      <c r="AD26" s="369" t="str">
        <f t="shared" si="3"/>
        <v/>
      </c>
      <c r="AF26" s="369" t="str">
        <f t="shared" si="4"/>
        <v/>
      </c>
      <c r="AG26" s="369" t="str">
        <f t="shared" si="5"/>
        <v/>
      </c>
    </row>
    <row r="27" spans="1:33" ht="18" customHeight="1">
      <c r="A27" s="379" t="str">
        <f>IF($C27&amp;$D27="","",COUNT($A$7:A26)+1)</f>
        <v/>
      </c>
      <c r="B27" s="401"/>
      <c r="C27" s="126"/>
      <c r="D27" s="126"/>
      <c r="E27" s="126"/>
      <c r="F27" s="127"/>
      <c r="G27" s="42"/>
      <c r="H27" s="43"/>
      <c r="I27" s="44"/>
      <c r="J27" s="132"/>
      <c r="K27" s="132"/>
      <c r="L27" s="132"/>
      <c r="M27" s="45"/>
      <c r="N27" s="52"/>
      <c r="O27" s="16"/>
      <c r="P27" s="136"/>
      <c r="Q27" s="18"/>
      <c r="R27" s="19"/>
      <c r="S27" s="41"/>
      <c r="T27" s="16"/>
      <c r="U27" s="136"/>
      <c r="V27" s="19"/>
      <c r="W27" s="287"/>
      <c r="X27" s="293" t="str">
        <f t="shared" si="0"/>
        <v/>
      </c>
      <c r="Y27" s="293" t="str">
        <f t="shared" si="1"/>
        <v/>
      </c>
      <c r="AC27" s="369" t="str">
        <f t="shared" si="2"/>
        <v/>
      </c>
      <c r="AD27" s="369" t="str">
        <f t="shared" si="3"/>
        <v/>
      </c>
      <c r="AF27" s="369" t="str">
        <f t="shared" si="4"/>
        <v/>
      </c>
      <c r="AG27" s="369" t="str">
        <f t="shared" si="5"/>
        <v/>
      </c>
    </row>
    <row r="28" spans="1:33" ht="18" customHeight="1">
      <c r="A28" s="379" t="str">
        <f>IF($C28&amp;$D28="","",COUNT($A$7:A27)+1)</f>
        <v/>
      </c>
      <c r="B28" s="401"/>
      <c r="C28" s="126"/>
      <c r="D28" s="126"/>
      <c r="E28" s="126"/>
      <c r="F28" s="127"/>
      <c r="G28" s="42"/>
      <c r="H28" s="43"/>
      <c r="I28" s="44"/>
      <c r="J28" s="132"/>
      <c r="K28" s="132"/>
      <c r="L28" s="132"/>
      <c r="M28" s="45"/>
      <c r="N28" s="46"/>
      <c r="O28" s="15"/>
      <c r="P28" s="134"/>
      <c r="Q28" s="14"/>
      <c r="R28" s="11"/>
      <c r="S28" s="46"/>
      <c r="T28" s="15"/>
      <c r="U28" s="134"/>
      <c r="V28" s="11"/>
      <c r="W28" s="285"/>
      <c r="X28" s="293" t="str">
        <f t="shared" si="0"/>
        <v/>
      </c>
      <c r="Y28" s="293" t="str">
        <f t="shared" si="1"/>
        <v/>
      </c>
      <c r="AC28" s="369" t="str">
        <f t="shared" si="2"/>
        <v/>
      </c>
      <c r="AD28" s="369" t="str">
        <f t="shared" si="3"/>
        <v/>
      </c>
      <c r="AF28" s="369" t="str">
        <f t="shared" si="4"/>
        <v/>
      </c>
      <c r="AG28" s="369" t="str">
        <f t="shared" si="5"/>
        <v/>
      </c>
    </row>
    <row r="29" spans="1:33" ht="18" customHeight="1">
      <c r="A29" s="379" t="str">
        <f>IF($C29&amp;$D29="","",COUNT($A$7:A28)+1)</f>
        <v/>
      </c>
      <c r="B29" s="401"/>
      <c r="C29" s="126"/>
      <c r="D29" s="126"/>
      <c r="E29" s="126"/>
      <c r="F29" s="127"/>
      <c r="G29" s="42"/>
      <c r="H29" s="43"/>
      <c r="I29" s="44"/>
      <c r="J29" s="132"/>
      <c r="K29" s="132"/>
      <c r="L29" s="132"/>
      <c r="M29" s="45"/>
      <c r="N29" s="46"/>
      <c r="O29" s="15"/>
      <c r="P29" s="134"/>
      <c r="Q29" s="14"/>
      <c r="R29" s="11"/>
      <c r="S29" s="46"/>
      <c r="T29" s="15"/>
      <c r="U29" s="134"/>
      <c r="V29" s="11"/>
      <c r="W29" s="285"/>
      <c r="X29" s="293" t="str">
        <f t="shared" si="0"/>
        <v/>
      </c>
      <c r="Y29" s="293" t="str">
        <f t="shared" si="1"/>
        <v/>
      </c>
      <c r="AC29" s="369" t="str">
        <f t="shared" si="2"/>
        <v/>
      </c>
      <c r="AD29" s="369" t="str">
        <f t="shared" si="3"/>
        <v/>
      </c>
      <c r="AF29" s="369" t="str">
        <f t="shared" si="4"/>
        <v/>
      </c>
      <c r="AG29" s="369" t="str">
        <f t="shared" si="5"/>
        <v/>
      </c>
    </row>
    <row r="30" spans="1:33" ht="18" customHeight="1">
      <c r="A30" s="379" t="str">
        <f>IF($C30&amp;$D30="","",COUNT($A$7:A29)+1)</f>
        <v/>
      </c>
      <c r="B30" s="401"/>
      <c r="C30" s="126"/>
      <c r="D30" s="126"/>
      <c r="E30" s="126"/>
      <c r="F30" s="127"/>
      <c r="G30" s="42"/>
      <c r="H30" s="43"/>
      <c r="I30" s="44"/>
      <c r="J30" s="132"/>
      <c r="K30" s="132"/>
      <c r="L30" s="132"/>
      <c r="M30" s="45"/>
      <c r="N30" s="46"/>
      <c r="O30" s="15"/>
      <c r="P30" s="134"/>
      <c r="Q30" s="14"/>
      <c r="R30" s="11"/>
      <c r="S30" s="46"/>
      <c r="T30" s="15"/>
      <c r="U30" s="134"/>
      <c r="V30" s="11"/>
      <c r="W30" s="285"/>
      <c r="X30" s="293" t="str">
        <f t="shared" si="0"/>
        <v/>
      </c>
      <c r="Y30" s="293" t="str">
        <f t="shared" si="1"/>
        <v/>
      </c>
      <c r="AC30" s="369" t="str">
        <f t="shared" si="2"/>
        <v/>
      </c>
      <c r="AD30" s="369" t="str">
        <f t="shared" si="3"/>
        <v/>
      </c>
      <c r="AF30" s="369" t="str">
        <f t="shared" si="4"/>
        <v/>
      </c>
      <c r="AG30" s="369" t="str">
        <f t="shared" si="5"/>
        <v/>
      </c>
    </row>
    <row r="31" spans="1:33" ht="18" customHeight="1">
      <c r="A31" s="380" t="str">
        <f>IF($C31&amp;$D31="","",COUNT($A$7:A30)+1)</f>
        <v/>
      </c>
      <c r="B31" s="402"/>
      <c r="C31" s="128"/>
      <c r="D31" s="128"/>
      <c r="E31" s="128"/>
      <c r="F31" s="129"/>
      <c r="G31" s="47"/>
      <c r="H31" s="48"/>
      <c r="I31" s="49"/>
      <c r="J31" s="133"/>
      <c r="K31" s="133"/>
      <c r="L31" s="133"/>
      <c r="M31" s="50"/>
      <c r="N31" s="51"/>
      <c r="O31" s="20"/>
      <c r="P31" s="135"/>
      <c r="Q31" s="22"/>
      <c r="R31" s="23"/>
      <c r="S31" s="51"/>
      <c r="T31" s="20"/>
      <c r="U31" s="135"/>
      <c r="V31" s="23"/>
      <c r="W31" s="286"/>
      <c r="X31" s="293" t="str">
        <f t="shared" si="0"/>
        <v/>
      </c>
      <c r="Y31" s="293" t="str">
        <f t="shared" si="1"/>
        <v/>
      </c>
      <c r="AC31" s="369" t="str">
        <f t="shared" si="2"/>
        <v/>
      </c>
      <c r="AD31" s="369" t="str">
        <f t="shared" si="3"/>
        <v/>
      </c>
      <c r="AF31" s="369" t="str">
        <f t="shared" si="4"/>
        <v/>
      </c>
      <c r="AG31" s="369" t="str">
        <f t="shared" si="5"/>
        <v/>
      </c>
    </row>
    <row r="32" spans="1:33" ht="18" customHeight="1">
      <c r="A32" s="379" t="str">
        <f>IF($C32&amp;$D32="","",COUNT($A$7:A31)+1)</f>
        <v/>
      </c>
      <c r="B32" s="401"/>
      <c r="C32" s="126"/>
      <c r="D32" s="126"/>
      <c r="E32" s="126"/>
      <c r="F32" s="127"/>
      <c r="G32" s="42"/>
      <c r="H32" s="43"/>
      <c r="I32" s="44"/>
      <c r="J32" s="132"/>
      <c r="K32" s="132"/>
      <c r="L32" s="132"/>
      <c r="M32" s="45"/>
      <c r="N32" s="52"/>
      <c r="O32" s="16"/>
      <c r="P32" s="136"/>
      <c r="Q32" s="18"/>
      <c r="R32" s="19"/>
      <c r="S32" s="41"/>
      <c r="T32" s="16"/>
      <c r="U32" s="136"/>
      <c r="V32" s="19"/>
      <c r="W32" s="287"/>
      <c r="X32" s="293" t="str">
        <f t="shared" si="0"/>
        <v/>
      </c>
      <c r="Y32" s="293" t="str">
        <f t="shared" si="1"/>
        <v/>
      </c>
      <c r="AC32" s="369" t="str">
        <f t="shared" si="2"/>
        <v/>
      </c>
      <c r="AD32" s="369" t="str">
        <f t="shared" si="3"/>
        <v/>
      </c>
      <c r="AF32" s="369" t="str">
        <f t="shared" si="4"/>
        <v/>
      </c>
      <c r="AG32" s="369" t="str">
        <f t="shared" si="5"/>
        <v/>
      </c>
    </row>
    <row r="33" spans="1:33" ht="18" customHeight="1">
      <c r="A33" s="379" t="str">
        <f>IF($C33&amp;$D33="","",COUNT($A$7:A32)+1)</f>
        <v/>
      </c>
      <c r="B33" s="401"/>
      <c r="C33" s="126"/>
      <c r="D33" s="126"/>
      <c r="E33" s="126"/>
      <c r="F33" s="127"/>
      <c r="G33" s="42"/>
      <c r="H33" s="43"/>
      <c r="I33" s="44"/>
      <c r="J33" s="132"/>
      <c r="K33" s="132"/>
      <c r="L33" s="132"/>
      <c r="M33" s="45"/>
      <c r="N33" s="46"/>
      <c r="O33" s="15"/>
      <c r="P33" s="134"/>
      <c r="Q33" s="14"/>
      <c r="R33" s="11"/>
      <c r="S33" s="46"/>
      <c r="T33" s="15"/>
      <c r="U33" s="134"/>
      <c r="V33" s="11"/>
      <c r="W33" s="285"/>
      <c r="X33" s="293" t="str">
        <f t="shared" si="0"/>
        <v/>
      </c>
      <c r="Y33" s="293" t="str">
        <f t="shared" si="1"/>
        <v/>
      </c>
      <c r="AC33" s="369" t="str">
        <f t="shared" si="2"/>
        <v/>
      </c>
      <c r="AD33" s="369" t="str">
        <f t="shared" si="3"/>
        <v/>
      </c>
      <c r="AF33" s="369" t="str">
        <f t="shared" si="4"/>
        <v/>
      </c>
      <c r="AG33" s="369" t="str">
        <f t="shared" si="5"/>
        <v/>
      </c>
    </row>
    <row r="34" spans="1:33" ht="18" customHeight="1">
      <c r="A34" s="379" t="str">
        <f>IF($C34&amp;$D34="","",COUNT($A$7:A33)+1)</f>
        <v/>
      </c>
      <c r="B34" s="401"/>
      <c r="C34" s="126"/>
      <c r="D34" s="126"/>
      <c r="E34" s="126"/>
      <c r="F34" s="127"/>
      <c r="G34" s="42"/>
      <c r="H34" s="43"/>
      <c r="I34" s="44"/>
      <c r="J34" s="132"/>
      <c r="K34" s="132"/>
      <c r="L34" s="132"/>
      <c r="M34" s="45"/>
      <c r="N34" s="46"/>
      <c r="O34" s="15"/>
      <c r="P34" s="134"/>
      <c r="Q34" s="14"/>
      <c r="R34" s="11"/>
      <c r="S34" s="46"/>
      <c r="T34" s="15"/>
      <c r="U34" s="134"/>
      <c r="V34" s="11"/>
      <c r="W34" s="285"/>
      <c r="X34" s="293" t="str">
        <f t="shared" si="0"/>
        <v/>
      </c>
      <c r="Y34" s="293" t="str">
        <f t="shared" si="1"/>
        <v/>
      </c>
      <c r="AC34" s="369" t="str">
        <f t="shared" si="2"/>
        <v/>
      </c>
      <c r="AD34" s="369" t="str">
        <f t="shared" si="3"/>
        <v/>
      </c>
      <c r="AF34" s="369" t="str">
        <f t="shared" si="4"/>
        <v/>
      </c>
      <c r="AG34" s="369" t="str">
        <f t="shared" si="5"/>
        <v/>
      </c>
    </row>
    <row r="35" spans="1:33" ht="18" customHeight="1">
      <c r="A35" s="379" t="str">
        <f>IF($C35&amp;$D35="","",COUNT($A$7:A34)+1)</f>
        <v/>
      </c>
      <c r="B35" s="401"/>
      <c r="C35" s="126"/>
      <c r="D35" s="126"/>
      <c r="E35" s="126"/>
      <c r="F35" s="127"/>
      <c r="G35" s="42"/>
      <c r="H35" s="43"/>
      <c r="I35" s="44"/>
      <c r="J35" s="132"/>
      <c r="K35" s="132"/>
      <c r="L35" s="132"/>
      <c r="M35" s="45"/>
      <c r="N35" s="46"/>
      <c r="O35" s="15"/>
      <c r="P35" s="134"/>
      <c r="Q35" s="14"/>
      <c r="R35" s="11"/>
      <c r="S35" s="46"/>
      <c r="T35" s="15"/>
      <c r="U35" s="134"/>
      <c r="V35" s="11"/>
      <c r="W35" s="285"/>
      <c r="X35" s="293" t="str">
        <f t="shared" si="0"/>
        <v/>
      </c>
      <c r="Y35" s="293" t="str">
        <f t="shared" si="1"/>
        <v/>
      </c>
      <c r="AC35" s="369" t="str">
        <f t="shared" si="2"/>
        <v/>
      </c>
      <c r="AD35" s="369" t="str">
        <f t="shared" si="3"/>
        <v/>
      </c>
      <c r="AF35" s="369" t="str">
        <f t="shared" si="4"/>
        <v/>
      </c>
      <c r="AG35" s="369" t="str">
        <f t="shared" si="5"/>
        <v/>
      </c>
    </row>
    <row r="36" spans="1:33" ht="18" customHeight="1">
      <c r="A36" s="380" t="str">
        <f>IF($C36&amp;$D36="","",COUNT($A$7:A35)+1)</f>
        <v/>
      </c>
      <c r="B36" s="402"/>
      <c r="C36" s="128"/>
      <c r="D36" s="128"/>
      <c r="E36" s="128"/>
      <c r="F36" s="129"/>
      <c r="G36" s="47"/>
      <c r="H36" s="48"/>
      <c r="I36" s="49"/>
      <c r="J36" s="133"/>
      <c r="K36" s="133"/>
      <c r="L36" s="133"/>
      <c r="M36" s="50"/>
      <c r="N36" s="51"/>
      <c r="O36" s="20"/>
      <c r="P36" s="135"/>
      <c r="Q36" s="22"/>
      <c r="R36" s="23"/>
      <c r="S36" s="51"/>
      <c r="T36" s="20"/>
      <c r="U36" s="135"/>
      <c r="V36" s="23"/>
      <c r="W36" s="286"/>
      <c r="X36" s="293" t="str">
        <f t="shared" si="0"/>
        <v/>
      </c>
      <c r="Y36" s="293" t="str">
        <f t="shared" si="1"/>
        <v/>
      </c>
      <c r="AC36" s="369" t="str">
        <f t="shared" si="2"/>
        <v/>
      </c>
      <c r="AD36" s="369" t="str">
        <f t="shared" si="3"/>
        <v/>
      </c>
      <c r="AF36" s="369" t="str">
        <f t="shared" si="4"/>
        <v/>
      </c>
      <c r="AG36" s="369" t="str">
        <f t="shared" si="5"/>
        <v/>
      </c>
    </row>
    <row r="37" spans="1:33" ht="18" customHeight="1">
      <c r="A37" s="379" t="str">
        <f>IF($C37&amp;$D37="","",COUNT($A$7:A36)+1)</f>
        <v/>
      </c>
      <c r="B37" s="401"/>
      <c r="C37" s="126"/>
      <c r="D37" s="126"/>
      <c r="E37" s="126"/>
      <c r="F37" s="127"/>
      <c r="G37" s="42"/>
      <c r="H37" s="43"/>
      <c r="I37" s="44"/>
      <c r="J37" s="132"/>
      <c r="K37" s="132"/>
      <c r="L37" s="132"/>
      <c r="M37" s="45"/>
      <c r="N37" s="52"/>
      <c r="O37" s="16"/>
      <c r="P37" s="136"/>
      <c r="Q37" s="18"/>
      <c r="R37" s="19"/>
      <c r="S37" s="41"/>
      <c r="T37" s="16"/>
      <c r="U37" s="136"/>
      <c r="V37" s="19"/>
      <c r="W37" s="287"/>
      <c r="X37" s="293" t="str">
        <f t="shared" si="0"/>
        <v/>
      </c>
      <c r="Y37" s="293" t="str">
        <f t="shared" si="1"/>
        <v/>
      </c>
      <c r="AC37" s="369" t="str">
        <f t="shared" si="2"/>
        <v/>
      </c>
      <c r="AD37" s="369" t="str">
        <f t="shared" si="3"/>
        <v/>
      </c>
      <c r="AF37" s="369" t="str">
        <f t="shared" si="4"/>
        <v/>
      </c>
      <c r="AG37" s="369" t="str">
        <f t="shared" si="5"/>
        <v/>
      </c>
    </row>
    <row r="38" spans="1:33" ht="18" customHeight="1">
      <c r="A38" s="379" t="str">
        <f>IF($C38&amp;$D38="","",COUNT($A$7:A37)+1)</f>
        <v/>
      </c>
      <c r="B38" s="401"/>
      <c r="C38" s="126"/>
      <c r="D38" s="126"/>
      <c r="E38" s="126"/>
      <c r="F38" s="127"/>
      <c r="G38" s="42"/>
      <c r="H38" s="43"/>
      <c r="I38" s="44"/>
      <c r="J38" s="132"/>
      <c r="K38" s="132"/>
      <c r="L38" s="132"/>
      <c r="M38" s="45"/>
      <c r="N38" s="46"/>
      <c r="O38" s="15"/>
      <c r="P38" s="134"/>
      <c r="Q38" s="14"/>
      <c r="R38" s="11"/>
      <c r="S38" s="46"/>
      <c r="T38" s="15"/>
      <c r="U38" s="134"/>
      <c r="V38" s="11"/>
      <c r="W38" s="285"/>
      <c r="X38" s="293" t="str">
        <f t="shared" si="0"/>
        <v/>
      </c>
      <c r="Y38" s="293" t="str">
        <f t="shared" si="1"/>
        <v/>
      </c>
      <c r="AC38" s="369" t="str">
        <f t="shared" si="2"/>
        <v/>
      </c>
      <c r="AD38" s="369" t="str">
        <f t="shared" si="3"/>
        <v/>
      </c>
      <c r="AF38" s="369" t="str">
        <f t="shared" si="4"/>
        <v/>
      </c>
      <c r="AG38" s="369" t="str">
        <f t="shared" si="5"/>
        <v/>
      </c>
    </row>
    <row r="39" spans="1:33" ht="18" customHeight="1">
      <c r="A39" s="379" t="str">
        <f>IF($C39&amp;$D39="","",COUNT($A$7:A38)+1)</f>
        <v/>
      </c>
      <c r="B39" s="401"/>
      <c r="C39" s="126"/>
      <c r="D39" s="126"/>
      <c r="E39" s="126"/>
      <c r="F39" s="127"/>
      <c r="G39" s="42"/>
      <c r="H39" s="43"/>
      <c r="I39" s="44"/>
      <c r="J39" s="132"/>
      <c r="K39" s="132"/>
      <c r="L39" s="132"/>
      <c r="M39" s="45"/>
      <c r="N39" s="46"/>
      <c r="O39" s="15"/>
      <c r="P39" s="134"/>
      <c r="Q39" s="14"/>
      <c r="R39" s="11"/>
      <c r="S39" s="46"/>
      <c r="T39" s="15"/>
      <c r="U39" s="134"/>
      <c r="V39" s="11"/>
      <c r="W39" s="285"/>
      <c r="X39" s="293" t="str">
        <f t="shared" si="0"/>
        <v/>
      </c>
      <c r="Y39" s="293" t="str">
        <f t="shared" si="1"/>
        <v/>
      </c>
      <c r="AC39" s="369" t="str">
        <f t="shared" si="2"/>
        <v/>
      </c>
      <c r="AD39" s="369" t="str">
        <f t="shared" si="3"/>
        <v/>
      </c>
      <c r="AF39" s="369" t="str">
        <f t="shared" si="4"/>
        <v/>
      </c>
      <c r="AG39" s="369" t="str">
        <f t="shared" si="5"/>
        <v/>
      </c>
    </row>
    <row r="40" spans="1:33" ht="18" customHeight="1">
      <c r="A40" s="379" t="str">
        <f>IF($C40&amp;$D40="","",COUNT($A$7:A39)+1)</f>
        <v/>
      </c>
      <c r="B40" s="401"/>
      <c r="C40" s="126"/>
      <c r="D40" s="126"/>
      <c r="E40" s="126"/>
      <c r="F40" s="127"/>
      <c r="G40" s="42"/>
      <c r="H40" s="43"/>
      <c r="I40" s="44"/>
      <c r="J40" s="132"/>
      <c r="K40" s="132"/>
      <c r="L40" s="132"/>
      <c r="M40" s="45"/>
      <c r="N40" s="46"/>
      <c r="O40" s="15"/>
      <c r="P40" s="134"/>
      <c r="Q40" s="14"/>
      <c r="R40" s="11"/>
      <c r="S40" s="46"/>
      <c r="T40" s="15"/>
      <c r="U40" s="134"/>
      <c r="V40" s="11"/>
      <c r="W40" s="285"/>
      <c r="X40" s="293" t="str">
        <f t="shared" si="0"/>
        <v/>
      </c>
      <c r="Y40" s="293" t="str">
        <f t="shared" si="1"/>
        <v/>
      </c>
      <c r="AC40" s="369" t="str">
        <f t="shared" si="2"/>
        <v/>
      </c>
      <c r="AD40" s="369" t="str">
        <f t="shared" si="3"/>
        <v/>
      </c>
      <c r="AF40" s="369" t="str">
        <f t="shared" si="4"/>
        <v/>
      </c>
      <c r="AG40" s="369" t="str">
        <f t="shared" si="5"/>
        <v/>
      </c>
    </row>
    <row r="41" spans="1:33" ht="18" customHeight="1">
      <c r="A41" s="380" t="str">
        <f>IF($C41&amp;$D41="","",COUNT($A$7:A40)+1)</f>
        <v/>
      </c>
      <c r="B41" s="402"/>
      <c r="C41" s="128"/>
      <c r="D41" s="128"/>
      <c r="E41" s="128"/>
      <c r="F41" s="129"/>
      <c r="G41" s="47"/>
      <c r="H41" s="48"/>
      <c r="I41" s="49"/>
      <c r="J41" s="133"/>
      <c r="K41" s="133"/>
      <c r="L41" s="133"/>
      <c r="M41" s="50"/>
      <c r="N41" s="51"/>
      <c r="O41" s="20"/>
      <c r="P41" s="135"/>
      <c r="Q41" s="22"/>
      <c r="R41" s="23"/>
      <c r="S41" s="51"/>
      <c r="T41" s="20"/>
      <c r="U41" s="135"/>
      <c r="V41" s="23"/>
      <c r="W41" s="286"/>
      <c r="X41" s="293" t="str">
        <f t="shared" si="0"/>
        <v/>
      </c>
      <c r="Y41" s="293" t="str">
        <f t="shared" si="1"/>
        <v/>
      </c>
      <c r="AC41" s="369" t="str">
        <f t="shared" si="2"/>
        <v/>
      </c>
      <c r="AD41" s="369" t="str">
        <f t="shared" si="3"/>
        <v/>
      </c>
      <c r="AF41" s="369" t="str">
        <f t="shared" si="4"/>
        <v/>
      </c>
      <c r="AG41" s="369" t="str">
        <f t="shared" si="5"/>
        <v/>
      </c>
    </row>
    <row r="42" spans="1:33" ht="18" customHeight="1">
      <c r="A42" s="379" t="str">
        <f>IF($C42&amp;$D42="","",COUNT($A$7:A41)+1)</f>
        <v/>
      </c>
      <c r="B42" s="401"/>
      <c r="C42" s="126"/>
      <c r="D42" s="126"/>
      <c r="E42" s="126"/>
      <c r="F42" s="127"/>
      <c r="G42" s="42"/>
      <c r="H42" s="43"/>
      <c r="I42" s="44"/>
      <c r="J42" s="132"/>
      <c r="K42" s="132"/>
      <c r="L42" s="132"/>
      <c r="M42" s="45"/>
      <c r="N42" s="52"/>
      <c r="O42" s="16"/>
      <c r="P42" s="136"/>
      <c r="Q42" s="18"/>
      <c r="R42" s="19"/>
      <c r="S42" s="41"/>
      <c r="T42" s="16"/>
      <c r="U42" s="136"/>
      <c r="V42" s="19"/>
      <c r="W42" s="287"/>
      <c r="X42" s="293" t="str">
        <f t="shared" si="0"/>
        <v/>
      </c>
      <c r="Y42" s="293" t="str">
        <f t="shared" si="1"/>
        <v/>
      </c>
      <c r="AC42" s="369" t="str">
        <f t="shared" si="2"/>
        <v/>
      </c>
      <c r="AD42" s="369" t="str">
        <f t="shared" si="3"/>
        <v/>
      </c>
      <c r="AF42" s="369" t="str">
        <f t="shared" si="4"/>
        <v/>
      </c>
      <c r="AG42" s="369" t="str">
        <f t="shared" si="5"/>
        <v/>
      </c>
    </row>
    <row r="43" spans="1:33" ht="18" customHeight="1">
      <c r="A43" s="379" t="str">
        <f>IF($C43&amp;$D43="","",COUNT($A$7:A42)+1)</f>
        <v/>
      </c>
      <c r="B43" s="401"/>
      <c r="C43" s="126"/>
      <c r="D43" s="126"/>
      <c r="E43" s="126"/>
      <c r="F43" s="127"/>
      <c r="G43" s="42"/>
      <c r="H43" s="43"/>
      <c r="I43" s="44"/>
      <c r="J43" s="132"/>
      <c r="K43" s="132"/>
      <c r="L43" s="132"/>
      <c r="M43" s="45"/>
      <c r="N43" s="46"/>
      <c r="O43" s="15"/>
      <c r="P43" s="134"/>
      <c r="Q43" s="14"/>
      <c r="R43" s="11"/>
      <c r="S43" s="46"/>
      <c r="T43" s="15"/>
      <c r="U43" s="134"/>
      <c r="V43" s="11"/>
      <c r="W43" s="285"/>
      <c r="X43" s="293" t="str">
        <f t="shared" si="0"/>
        <v/>
      </c>
      <c r="Y43" s="293" t="str">
        <f t="shared" si="1"/>
        <v/>
      </c>
      <c r="AC43" s="369" t="str">
        <f t="shared" si="2"/>
        <v/>
      </c>
      <c r="AD43" s="369" t="str">
        <f t="shared" si="3"/>
        <v/>
      </c>
      <c r="AF43" s="369" t="str">
        <f t="shared" si="4"/>
        <v/>
      </c>
      <c r="AG43" s="369" t="str">
        <f t="shared" si="5"/>
        <v/>
      </c>
    </row>
    <row r="44" spans="1:33" ht="18" customHeight="1">
      <c r="A44" s="379" t="str">
        <f>IF($C44&amp;$D44="","",COUNT($A$7:A43)+1)</f>
        <v/>
      </c>
      <c r="B44" s="401"/>
      <c r="C44" s="126"/>
      <c r="D44" s="126"/>
      <c r="E44" s="126"/>
      <c r="F44" s="127"/>
      <c r="G44" s="42"/>
      <c r="H44" s="43"/>
      <c r="I44" s="44"/>
      <c r="J44" s="132"/>
      <c r="K44" s="132"/>
      <c r="L44" s="132"/>
      <c r="M44" s="45"/>
      <c r="N44" s="46"/>
      <c r="O44" s="15"/>
      <c r="P44" s="134"/>
      <c r="Q44" s="14"/>
      <c r="R44" s="11"/>
      <c r="S44" s="46"/>
      <c r="T44" s="15"/>
      <c r="U44" s="134"/>
      <c r="V44" s="11"/>
      <c r="W44" s="285"/>
      <c r="X44" s="293" t="str">
        <f t="shared" si="0"/>
        <v/>
      </c>
      <c r="Y44" s="293" t="str">
        <f t="shared" si="1"/>
        <v/>
      </c>
      <c r="AC44" s="369" t="str">
        <f t="shared" si="2"/>
        <v/>
      </c>
      <c r="AD44" s="369" t="str">
        <f t="shared" si="3"/>
        <v/>
      </c>
      <c r="AF44" s="369" t="str">
        <f t="shared" si="4"/>
        <v/>
      </c>
      <c r="AG44" s="369" t="str">
        <f t="shared" si="5"/>
        <v/>
      </c>
    </row>
    <row r="45" spans="1:33" ht="18" customHeight="1">
      <c r="A45" s="379" t="str">
        <f>IF($C45&amp;$D45="","",COUNT($A$7:A44)+1)</f>
        <v/>
      </c>
      <c r="B45" s="401"/>
      <c r="C45" s="126"/>
      <c r="D45" s="126"/>
      <c r="E45" s="126"/>
      <c r="F45" s="127"/>
      <c r="G45" s="42"/>
      <c r="H45" s="43"/>
      <c r="I45" s="44"/>
      <c r="J45" s="132"/>
      <c r="K45" s="132"/>
      <c r="L45" s="132"/>
      <c r="M45" s="45"/>
      <c r="N45" s="46"/>
      <c r="O45" s="15"/>
      <c r="P45" s="134"/>
      <c r="Q45" s="14"/>
      <c r="R45" s="11"/>
      <c r="S45" s="46"/>
      <c r="T45" s="15"/>
      <c r="U45" s="134"/>
      <c r="V45" s="11"/>
      <c r="W45" s="285"/>
      <c r="X45" s="293" t="str">
        <f t="shared" si="0"/>
        <v/>
      </c>
      <c r="Y45" s="293" t="str">
        <f t="shared" si="1"/>
        <v/>
      </c>
      <c r="AC45" s="369" t="str">
        <f t="shared" si="2"/>
        <v/>
      </c>
      <c r="AD45" s="369" t="str">
        <f t="shared" si="3"/>
        <v/>
      </c>
      <c r="AF45" s="369" t="str">
        <f t="shared" si="4"/>
        <v/>
      </c>
      <c r="AG45" s="369" t="str">
        <f t="shared" si="5"/>
        <v/>
      </c>
    </row>
    <row r="46" spans="1:33" ht="18" customHeight="1">
      <c r="A46" s="380" t="str">
        <f>IF($C46&amp;$D46="","",COUNT($A$7:A45)+1)</f>
        <v/>
      </c>
      <c r="B46" s="402"/>
      <c r="C46" s="128"/>
      <c r="D46" s="128"/>
      <c r="E46" s="128"/>
      <c r="F46" s="129"/>
      <c r="G46" s="47"/>
      <c r="H46" s="48"/>
      <c r="I46" s="49"/>
      <c r="J46" s="133"/>
      <c r="K46" s="133"/>
      <c r="L46" s="133"/>
      <c r="M46" s="50"/>
      <c r="N46" s="51"/>
      <c r="O46" s="20"/>
      <c r="P46" s="135"/>
      <c r="Q46" s="22"/>
      <c r="R46" s="23"/>
      <c r="S46" s="51"/>
      <c r="T46" s="20"/>
      <c r="U46" s="135"/>
      <c r="V46" s="23"/>
      <c r="W46" s="286"/>
      <c r="X46" s="293" t="str">
        <f t="shared" si="0"/>
        <v/>
      </c>
      <c r="Y46" s="293" t="str">
        <f t="shared" si="1"/>
        <v/>
      </c>
      <c r="AC46" s="369" t="str">
        <f t="shared" si="2"/>
        <v/>
      </c>
      <c r="AD46" s="369" t="str">
        <f t="shared" si="3"/>
        <v/>
      </c>
      <c r="AF46" s="369" t="str">
        <f t="shared" si="4"/>
        <v/>
      </c>
      <c r="AG46" s="369" t="str">
        <f t="shared" si="5"/>
        <v/>
      </c>
    </row>
    <row r="47" spans="1:33" ht="18" customHeight="1">
      <c r="A47" s="379" t="str">
        <f>IF($C47&amp;$D47="","",COUNT($A$7:A46)+1)</f>
        <v/>
      </c>
      <c r="B47" s="401"/>
      <c r="C47" s="126"/>
      <c r="D47" s="126"/>
      <c r="E47" s="126"/>
      <c r="F47" s="127"/>
      <c r="G47" s="42"/>
      <c r="H47" s="43"/>
      <c r="I47" s="44"/>
      <c r="J47" s="132"/>
      <c r="K47" s="132"/>
      <c r="L47" s="132"/>
      <c r="M47" s="45"/>
      <c r="N47" s="52"/>
      <c r="O47" s="16"/>
      <c r="P47" s="136"/>
      <c r="Q47" s="18"/>
      <c r="R47" s="19"/>
      <c r="S47" s="41"/>
      <c r="T47" s="16"/>
      <c r="U47" s="136"/>
      <c r="V47" s="19"/>
      <c r="W47" s="287"/>
      <c r="X47" s="293" t="str">
        <f t="shared" si="0"/>
        <v/>
      </c>
      <c r="Y47" s="293" t="str">
        <f t="shared" si="1"/>
        <v/>
      </c>
      <c r="AC47" s="369" t="str">
        <f t="shared" si="2"/>
        <v/>
      </c>
      <c r="AD47" s="369" t="str">
        <f t="shared" si="3"/>
        <v/>
      </c>
      <c r="AF47" s="369" t="str">
        <f t="shared" si="4"/>
        <v/>
      </c>
      <c r="AG47" s="369" t="str">
        <f t="shared" si="5"/>
        <v/>
      </c>
    </row>
    <row r="48" spans="1:33" ht="18" customHeight="1">
      <c r="A48" s="379" t="str">
        <f>IF($C48&amp;$D48="","",COUNT($A$7:A47)+1)</f>
        <v/>
      </c>
      <c r="B48" s="401"/>
      <c r="C48" s="126"/>
      <c r="D48" s="126"/>
      <c r="E48" s="126"/>
      <c r="F48" s="127"/>
      <c r="G48" s="42"/>
      <c r="H48" s="43"/>
      <c r="I48" s="44"/>
      <c r="J48" s="132"/>
      <c r="K48" s="132"/>
      <c r="L48" s="132"/>
      <c r="M48" s="45"/>
      <c r="N48" s="46"/>
      <c r="O48" s="15"/>
      <c r="P48" s="134"/>
      <c r="Q48" s="14"/>
      <c r="R48" s="11"/>
      <c r="S48" s="46"/>
      <c r="T48" s="15"/>
      <c r="U48" s="134"/>
      <c r="V48" s="11"/>
      <c r="W48" s="285"/>
      <c r="X48" s="293" t="str">
        <f t="shared" si="0"/>
        <v/>
      </c>
      <c r="Y48" s="293" t="str">
        <f t="shared" si="1"/>
        <v/>
      </c>
      <c r="AC48" s="369" t="str">
        <f t="shared" si="2"/>
        <v/>
      </c>
      <c r="AD48" s="369" t="str">
        <f t="shared" si="3"/>
        <v/>
      </c>
      <c r="AF48" s="369" t="str">
        <f t="shared" si="4"/>
        <v/>
      </c>
      <c r="AG48" s="369" t="str">
        <f t="shared" si="5"/>
        <v/>
      </c>
    </row>
    <row r="49" spans="1:33" ht="18" customHeight="1">
      <c r="A49" s="379" t="str">
        <f>IF($C49&amp;$D49="","",COUNT($A$7:A48)+1)</f>
        <v/>
      </c>
      <c r="B49" s="401"/>
      <c r="C49" s="126"/>
      <c r="D49" s="126"/>
      <c r="E49" s="126"/>
      <c r="F49" s="127"/>
      <c r="G49" s="42"/>
      <c r="H49" s="43"/>
      <c r="I49" s="44"/>
      <c r="J49" s="132"/>
      <c r="K49" s="132"/>
      <c r="L49" s="132"/>
      <c r="M49" s="45"/>
      <c r="N49" s="46"/>
      <c r="O49" s="15"/>
      <c r="P49" s="134"/>
      <c r="Q49" s="14"/>
      <c r="R49" s="11"/>
      <c r="S49" s="46"/>
      <c r="T49" s="15"/>
      <c r="U49" s="134"/>
      <c r="V49" s="11"/>
      <c r="W49" s="285"/>
      <c r="X49" s="293" t="str">
        <f t="shared" si="0"/>
        <v/>
      </c>
      <c r="Y49" s="293" t="str">
        <f t="shared" si="1"/>
        <v/>
      </c>
      <c r="AC49" s="369" t="str">
        <f t="shared" si="2"/>
        <v/>
      </c>
      <c r="AD49" s="369" t="str">
        <f t="shared" si="3"/>
        <v/>
      </c>
      <c r="AF49" s="369" t="str">
        <f t="shared" si="4"/>
        <v/>
      </c>
      <c r="AG49" s="369" t="str">
        <f t="shared" si="5"/>
        <v/>
      </c>
    </row>
    <row r="50" spans="1:33" ht="18" customHeight="1">
      <c r="A50" s="379" t="str">
        <f>IF($C50&amp;$D50="","",COUNT($A$7:A49)+1)</f>
        <v/>
      </c>
      <c r="B50" s="401"/>
      <c r="C50" s="126"/>
      <c r="D50" s="126"/>
      <c r="E50" s="126"/>
      <c r="F50" s="127"/>
      <c r="G50" s="42"/>
      <c r="H50" s="43"/>
      <c r="I50" s="44"/>
      <c r="J50" s="132"/>
      <c r="K50" s="132"/>
      <c r="L50" s="132"/>
      <c r="M50" s="45"/>
      <c r="N50" s="46"/>
      <c r="O50" s="15"/>
      <c r="P50" s="134"/>
      <c r="Q50" s="14"/>
      <c r="R50" s="11"/>
      <c r="S50" s="46"/>
      <c r="T50" s="15"/>
      <c r="U50" s="134"/>
      <c r="V50" s="11"/>
      <c r="W50" s="285"/>
      <c r="X50" s="293" t="str">
        <f t="shared" si="0"/>
        <v/>
      </c>
      <c r="Y50" s="293" t="str">
        <f t="shared" si="1"/>
        <v/>
      </c>
      <c r="AC50" s="369" t="str">
        <f t="shared" si="2"/>
        <v/>
      </c>
      <c r="AD50" s="369" t="str">
        <f t="shared" si="3"/>
        <v/>
      </c>
      <c r="AF50" s="369" t="str">
        <f t="shared" si="4"/>
        <v/>
      </c>
      <c r="AG50" s="369" t="str">
        <f t="shared" si="5"/>
        <v/>
      </c>
    </row>
    <row r="51" spans="1:33" ht="18" customHeight="1">
      <c r="A51" s="380" t="str">
        <f>IF($C51&amp;$D51="","",COUNT($A$7:A50)+1)</f>
        <v/>
      </c>
      <c r="B51" s="402"/>
      <c r="C51" s="128"/>
      <c r="D51" s="128"/>
      <c r="E51" s="128"/>
      <c r="F51" s="129"/>
      <c r="G51" s="47"/>
      <c r="H51" s="48"/>
      <c r="I51" s="49"/>
      <c r="J51" s="133"/>
      <c r="K51" s="133"/>
      <c r="L51" s="133"/>
      <c r="M51" s="50"/>
      <c r="N51" s="51"/>
      <c r="O51" s="20"/>
      <c r="P51" s="135"/>
      <c r="Q51" s="22"/>
      <c r="R51" s="23"/>
      <c r="S51" s="51"/>
      <c r="T51" s="20"/>
      <c r="U51" s="135"/>
      <c r="V51" s="23"/>
      <c r="W51" s="286"/>
      <c r="X51" s="293" t="str">
        <f t="shared" si="0"/>
        <v/>
      </c>
      <c r="Y51" s="293" t="str">
        <f t="shared" si="1"/>
        <v/>
      </c>
      <c r="AC51" s="369" t="str">
        <f t="shared" si="2"/>
        <v/>
      </c>
      <c r="AD51" s="369" t="str">
        <f t="shared" si="3"/>
        <v/>
      </c>
      <c r="AF51" s="369" t="str">
        <f t="shared" si="4"/>
        <v/>
      </c>
      <c r="AG51" s="369" t="str">
        <f t="shared" si="5"/>
        <v/>
      </c>
    </row>
    <row r="52" spans="1:33" ht="18" customHeight="1">
      <c r="A52" s="379" t="str">
        <f>IF($C52&amp;$D52="","",COUNT($A$7:A51)+1)</f>
        <v/>
      </c>
      <c r="B52" s="401"/>
      <c r="C52" s="126"/>
      <c r="D52" s="126"/>
      <c r="E52" s="126"/>
      <c r="F52" s="127"/>
      <c r="G52" s="42"/>
      <c r="H52" s="43"/>
      <c r="I52" s="44"/>
      <c r="J52" s="132"/>
      <c r="K52" s="132"/>
      <c r="L52" s="132"/>
      <c r="M52" s="45"/>
      <c r="N52" s="52"/>
      <c r="O52" s="16"/>
      <c r="P52" s="136"/>
      <c r="Q52" s="18"/>
      <c r="R52" s="19"/>
      <c r="S52" s="41"/>
      <c r="T52" s="16"/>
      <c r="U52" s="136"/>
      <c r="V52" s="19"/>
      <c r="W52" s="287"/>
      <c r="X52" s="293" t="str">
        <f t="shared" si="0"/>
        <v/>
      </c>
      <c r="Y52" s="293" t="str">
        <f t="shared" si="1"/>
        <v/>
      </c>
      <c r="AC52" s="369" t="str">
        <f t="shared" si="2"/>
        <v/>
      </c>
      <c r="AD52" s="369" t="str">
        <f t="shared" si="3"/>
        <v/>
      </c>
      <c r="AF52" s="369" t="str">
        <f t="shared" si="4"/>
        <v/>
      </c>
      <c r="AG52" s="369" t="str">
        <f t="shared" si="5"/>
        <v/>
      </c>
    </row>
    <row r="53" spans="1:33" ht="18" customHeight="1">
      <c r="A53" s="379" t="str">
        <f>IF($C53&amp;$D53="","",COUNT($A$7:A52)+1)</f>
        <v/>
      </c>
      <c r="B53" s="401"/>
      <c r="C53" s="126"/>
      <c r="D53" s="126"/>
      <c r="E53" s="126"/>
      <c r="F53" s="127"/>
      <c r="G53" s="42"/>
      <c r="H53" s="43"/>
      <c r="I53" s="44"/>
      <c r="J53" s="132"/>
      <c r="K53" s="132"/>
      <c r="L53" s="132"/>
      <c r="M53" s="45"/>
      <c r="N53" s="46"/>
      <c r="O53" s="15"/>
      <c r="P53" s="134"/>
      <c r="Q53" s="14"/>
      <c r="R53" s="11"/>
      <c r="S53" s="46"/>
      <c r="T53" s="15"/>
      <c r="U53" s="134"/>
      <c r="V53" s="11"/>
      <c r="W53" s="285"/>
      <c r="X53" s="293" t="str">
        <f t="shared" si="0"/>
        <v/>
      </c>
      <c r="Y53" s="293" t="str">
        <f t="shared" si="1"/>
        <v/>
      </c>
      <c r="AC53" s="369" t="str">
        <f t="shared" si="2"/>
        <v/>
      </c>
      <c r="AD53" s="369" t="str">
        <f t="shared" si="3"/>
        <v/>
      </c>
      <c r="AF53" s="369" t="str">
        <f t="shared" si="4"/>
        <v/>
      </c>
      <c r="AG53" s="369" t="str">
        <f t="shared" si="5"/>
        <v/>
      </c>
    </row>
    <row r="54" spans="1:33" ht="18" customHeight="1">
      <c r="A54" s="379" t="str">
        <f>IF($C54&amp;$D54="","",COUNT($A$7:A53)+1)</f>
        <v/>
      </c>
      <c r="B54" s="401"/>
      <c r="C54" s="126"/>
      <c r="D54" s="126"/>
      <c r="E54" s="126"/>
      <c r="F54" s="127"/>
      <c r="G54" s="42"/>
      <c r="H54" s="43"/>
      <c r="I54" s="44"/>
      <c r="J54" s="132"/>
      <c r="K54" s="132"/>
      <c r="L54" s="132"/>
      <c r="M54" s="45"/>
      <c r="N54" s="46"/>
      <c r="O54" s="15"/>
      <c r="P54" s="134"/>
      <c r="Q54" s="14"/>
      <c r="R54" s="11"/>
      <c r="S54" s="46"/>
      <c r="T54" s="15"/>
      <c r="U54" s="134"/>
      <c r="V54" s="11"/>
      <c r="W54" s="285"/>
      <c r="X54" s="293" t="str">
        <f t="shared" si="0"/>
        <v/>
      </c>
      <c r="Y54" s="293" t="str">
        <f t="shared" si="1"/>
        <v/>
      </c>
      <c r="AC54" s="369" t="str">
        <f t="shared" si="2"/>
        <v/>
      </c>
      <c r="AD54" s="369" t="str">
        <f t="shared" si="3"/>
        <v/>
      </c>
      <c r="AF54" s="369" t="str">
        <f t="shared" si="4"/>
        <v/>
      </c>
      <c r="AG54" s="369" t="str">
        <f t="shared" si="5"/>
        <v/>
      </c>
    </row>
    <row r="55" spans="1:33" ht="18" customHeight="1">
      <c r="A55" s="379" t="str">
        <f>IF($C55&amp;$D55="","",COUNT($A$7:A54)+1)</f>
        <v/>
      </c>
      <c r="B55" s="401"/>
      <c r="C55" s="126"/>
      <c r="D55" s="126"/>
      <c r="E55" s="126"/>
      <c r="F55" s="127"/>
      <c r="G55" s="42"/>
      <c r="H55" s="43"/>
      <c r="I55" s="44"/>
      <c r="J55" s="132"/>
      <c r="K55" s="132"/>
      <c r="L55" s="132"/>
      <c r="M55" s="45"/>
      <c r="N55" s="46"/>
      <c r="O55" s="15"/>
      <c r="P55" s="134"/>
      <c r="Q55" s="14"/>
      <c r="R55" s="11"/>
      <c r="S55" s="46"/>
      <c r="T55" s="15"/>
      <c r="U55" s="134"/>
      <c r="V55" s="11"/>
      <c r="W55" s="285"/>
      <c r="X55" s="293" t="str">
        <f t="shared" si="0"/>
        <v/>
      </c>
      <c r="Y55" s="293" t="str">
        <f t="shared" si="1"/>
        <v/>
      </c>
      <c r="AC55" s="369" t="str">
        <f t="shared" si="2"/>
        <v/>
      </c>
      <c r="AD55" s="369" t="str">
        <f t="shared" si="3"/>
        <v/>
      </c>
      <c r="AF55" s="369" t="str">
        <f t="shared" si="4"/>
        <v/>
      </c>
      <c r="AG55" s="369" t="str">
        <f t="shared" si="5"/>
        <v/>
      </c>
    </row>
    <row r="56" spans="1:33" ht="18" customHeight="1" thickBot="1">
      <c r="A56" s="380" t="str">
        <f>IF($C56&amp;$D56="","",COUNT($A$7:A55)+1)</f>
        <v/>
      </c>
      <c r="B56" s="403"/>
      <c r="C56" s="404"/>
      <c r="D56" s="404"/>
      <c r="E56" s="404"/>
      <c r="F56" s="405"/>
      <c r="G56" s="406"/>
      <c r="H56" s="407"/>
      <c r="I56" s="408"/>
      <c r="J56" s="409"/>
      <c r="K56" s="409"/>
      <c r="L56" s="409"/>
      <c r="M56" s="410"/>
      <c r="N56" s="411"/>
      <c r="O56" s="290"/>
      <c r="P56" s="291"/>
      <c r="Q56" s="412"/>
      <c r="R56" s="292"/>
      <c r="S56" s="411"/>
      <c r="T56" s="290"/>
      <c r="U56" s="291"/>
      <c r="V56" s="292"/>
      <c r="W56" s="286"/>
      <c r="X56" s="293" t="str">
        <f t="shared" si="0"/>
        <v/>
      </c>
      <c r="Y56" s="293" t="str">
        <f t="shared" si="1"/>
        <v/>
      </c>
      <c r="AC56" s="369" t="str">
        <f t="shared" si="2"/>
        <v/>
      </c>
      <c r="AD56" s="369" t="str">
        <f t="shared" si="3"/>
        <v/>
      </c>
      <c r="AF56" s="369" t="str">
        <f t="shared" si="4"/>
        <v/>
      </c>
      <c r="AG56" s="369" t="str">
        <f t="shared" si="5"/>
        <v/>
      </c>
    </row>
  </sheetData>
  <sheetProtection password="CC02" sheet="1" objects="1" scenarios="1"/>
  <sortState ref="AI7:AJ14">
    <sortCondition ref="AI7:AI14"/>
  </sortState>
  <mergeCells count="22">
    <mergeCell ref="A1:D1"/>
    <mergeCell ref="E1:F1"/>
    <mergeCell ref="G1:M1"/>
    <mergeCell ref="O3:P3"/>
    <mergeCell ref="C3:D3"/>
    <mergeCell ref="A3:A4"/>
    <mergeCell ref="B3:B4"/>
    <mergeCell ref="L3:L4"/>
    <mergeCell ref="E3:F3"/>
    <mergeCell ref="G3:G4"/>
    <mergeCell ref="H3:H4"/>
    <mergeCell ref="I3:I4"/>
    <mergeCell ref="J3:J4"/>
    <mergeCell ref="K3:K4"/>
    <mergeCell ref="N3:N4"/>
    <mergeCell ref="M3:M4"/>
    <mergeCell ref="Q3:Q4"/>
    <mergeCell ref="V3:V4"/>
    <mergeCell ref="T3:U3"/>
    <mergeCell ref="S3:S4"/>
    <mergeCell ref="W3:W4"/>
    <mergeCell ref="R3:R4"/>
  </mergeCells>
  <phoneticPr fontId="6"/>
  <dataValidations count="7">
    <dataValidation type="list" allowBlank="1" showInputMessage="1" showErrorMessage="1" sqref="W7:W56 R7:R56">
      <formula1>"○, "</formula1>
    </dataValidation>
    <dataValidation type="list" allowBlank="1" showInputMessage="1" showErrorMessage="1" sqref="M5:M56">
      <formula1>所属地</formula1>
    </dataValidation>
    <dataValidation type="list" allowBlank="1" showInputMessage="1" showErrorMessage="1" sqref="H5:H56">
      <formula1>"男,女"</formula1>
    </dataValidation>
    <dataValidation type="list" allowBlank="1" showInputMessage="1" showErrorMessage="1" sqref="G7:G56">
      <formula1>種別</formula1>
    </dataValidation>
    <dataValidation type="list" allowBlank="1" showInputMessage="1" showErrorMessage="1" sqref="S57:S65384 N57:N65384">
      <formula1>女子種目</formula1>
    </dataValidation>
    <dataValidation imeMode="halfKatakana" allowBlank="1" showInputMessage="1" showErrorMessage="1" sqref="E7:F56"/>
    <dataValidation imeMode="off" allowBlank="1" showInputMessage="1" showErrorMessage="1" sqref="I7:L56 O7:O56 Q7:Q56 T7:T56 V7:V56"/>
  </dataValidations>
  <printOptions horizontalCentered="1" verticalCentered="1"/>
  <pageMargins left="0.31496062992125984" right="0.47244094488188981" top="0.59055118110236227" bottom="0.39370078740157483" header="0.31496062992125984" footer="0.31496062992125984"/>
  <pageSetup paperSize="8" scale="61"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IF($H7="",,IF($H7="男",データ!$A$22:$A$23,データ!$E$22:$E$24))</xm:f>
          </x14:formula1>
          <xm:sqref>N7:N56</xm:sqref>
        </x14:dataValidation>
        <x14:dataValidation type="list" allowBlank="1" showInputMessage="1" showErrorMessage="1">
          <x14:formula1>
            <xm:f>IF($H7="",,IF($H7="男",データ!$A$28:$A$29,データ!$E$28))</xm:f>
          </x14:formula1>
          <xm:sqref>S7:S56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FF99"/>
    <pageSetUpPr fitToPage="1"/>
  </sheetPr>
  <dimension ref="A1:ID66"/>
  <sheetViews>
    <sheetView showGridLines="0" showRowColHeaders="0" zoomScale="90" zoomScaleNormal="90" workbookViewId="0">
      <pane xSplit="13" ySplit="16" topLeftCell="N17" activePane="bottomRight" state="frozen"/>
      <selection activeCell="C7" sqref="C7"/>
      <selection pane="topRight" activeCell="C7" sqref="C7"/>
      <selection pane="bottomLeft" activeCell="C7" sqref="C7"/>
      <selection pane="bottomRight" activeCell="E5" sqref="E5:I5"/>
    </sheetView>
  </sheetViews>
  <sheetFormatPr defaultRowHeight="18" customHeight="1"/>
  <cols>
    <col min="1" max="1" width="1.375" style="59" customWidth="1"/>
    <col min="2" max="2" width="5.875" style="66" customWidth="1"/>
    <col min="3" max="3" width="7.625" style="66" customWidth="1"/>
    <col min="4" max="6" width="7" style="67" customWidth="1"/>
    <col min="7" max="9" width="7" style="68" customWidth="1"/>
    <col min="10" max="12" width="7" style="66" customWidth="1"/>
    <col min="13" max="19" width="7" style="67" customWidth="1"/>
    <col min="20" max="20" width="1.75" style="59" customWidth="1"/>
    <col min="21" max="16384" width="9" style="59"/>
  </cols>
  <sheetData>
    <row r="1" spans="2:238" ht="4.5" customHeight="1" thickBot="1">
      <c r="B1" s="54" t="s">
        <v>77</v>
      </c>
      <c r="C1" s="54"/>
      <c r="D1" s="55"/>
      <c r="E1" s="55"/>
      <c r="F1" s="55"/>
      <c r="G1" s="55"/>
      <c r="H1" s="55"/>
      <c r="I1" s="55"/>
      <c r="J1" s="55"/>
      <c r="K1" s="55"/>
      <c r="L1" s="55"/>
      <c r="M1" s="56"/>
      <c r="N1" s="57"/>
      <c r="O1" s="58"/>
      <c r="P1" s="58"/>
      <c r="Q1" s="58"/>
      <c r="R1" s="58"/>
      <c r="S1" s="58"/>
    </row>
    <row r="2" spans="2:238" ht="23.25" customHeight="1" thickBot="1">
      <c r="B2" s="586" t="s">
        <v>62</v>
      </c>
      <c r="C2" s="587"/>
      <c r="D2" s="587"/>
      <c r="E2" s="587"/>
      <c r="F2" s="587"/>
      <c r="G2" s="587"/>
      <c r="H2" s="587"/>
      <c r="I2" s="587"/>
      <c r="J2" s="587"/>
      <c r="K2" s="587"/>
      <c r="L2" s="587"/>
      <c r="M2" s="587"/>
      <c r="N2" s="587"/>
      <c r="O2" s="587"/>
      <c r="P2" s="587"/>
      <c r="Q2" s="587"/>
      <c r="R2" s="587"/>
      <c r="S2" s="588"/>
    </row>
    <row r="3" spans="2:238" ht="20.25" hidden="1" customHeight="1" thickBot="1">
      <c r="B3" s="54"/>
      <c r="C3" s="54"/>
      <c r="D3" s="55"/>
      <c r="E3" s="55"/>
      <c r="F3" s="55"/>
      <c r="G3" s="60"/>
      <c r="H3" s="60"/>
      <c r="I3" s="60"/>
      <c r="J3" s="60"/>
      <c r="K3" s="60"/>
      <c r="L3" s="60"/>
      <c r="M3" s="61"/>
      <c r="N3" s="62"/>
      <c r="O3" s="58"/>
      <c r="P3" s="58"/>
      <c r="Q3" s="58"/>
      <c r="R3" s="58"/>
      <c r="S3" s="58"/>
    </row>
    <row r="4" spans="2:238" ht="23.25" customHeight="1">
      <c r="B4" s="544" t="s">
        <v>274</v>
      </c>
      <c r="C4" s="545"/>
      <c r="D4" s="545"/>
      <c r="E4" s="589" t="s">
        <v>275</v>
      </c>
      <c r="F4" s="590"/>
      <c r="G4" s="590"/>
      <c r="H4" s="590"/>
      <c r="I4" s="590"/>
      <c r="J4" s="590"/>
      <c r="K4" s="590"/>
      <c r="L4" s="590"/>
      <c r="M4" s="590"/>
      <c r="N4" s="590"/>
      <c r="O4" s="590"/>
      <c r="P4" s="590"/>
      <c r="Q4" s="590"/>
      <c r="R4" s="590"/>
      <c r="S4" s="591"/>
    </row>
    <row r="5" spans="2:238" ht="23.25" customHeight="1">
      <c r="B5" s="546" t="s">
        <v>276</v>
      </c>
      <c r="C5" s="547"/>
      <c r="D5" s="547"/>
      <c r="E5" s="548"/>
      <c r="F5" s="549"/>
      <c r="G5" s="549"/>
      <c r="H5" s="549"/>
      <c r="I5" s="550"/>
      <c r="J5" s="559" t="s">
        <v>277</v>
      </c>
      <c r="K5" s="560"/>
      <c r="L5" s="563"/>
      <c r="M5" s="564"/>
      <c r="N5" s="567" t="s">
        <v>278</v>
      </c>
      <c r="O5" s="568"/>
      <c r="P5" s="548"/>
      <c r="Q5" s="549"/>
      <c r="R5" s="549"/>
      <c r="S5" s="605"/>
    </row>
    <row r="6" spans="2:238" ht="23.25" customHeight="1">
      <c r="B6" s="569" t="s">
        <v>87</v>
      </c>
      <c r="C6" s="570"/>
      <c r="D6" s="570"/>
      <c r="E6" s="571"/>
      <c r="F6" s="572"/>
      <c r="G6" s="572"/>
      <c r="H6" s="572"/>
      <c r="I6" s="573"/>
      <c r="J6" s="561"/>
      <c r="K6" s="562"/>
      <c r="L6" s="565"/>
      <c r="M6" s="566"/>
      <c r="N6" s="574" t="s">
        <v>279</v>
      </c>
      <c r="O6" s="575"/>
      <c r="P6" s="624"/>
      <c r="Q6" s="625"/>
      <c r="R6" s="625"/>
      <c r="S6" s="626"/>
    </row>
    <row r="7" spans="2:238" ht="23.25" customHeight="1">
      <c r="B7" s="627" t="s">
        <v>280</v>
      </c>
      <c r="C7" s="628"/>
      <c r="D7" s="629"/>
      <c r="E7" s="279" t="s">
        <v>286</v>
      </c>
      <c r="F7" s="576"/>
      <c r="G7" s="577"/>
      <c r="H7" s="280" t="s">
        <v>281</v>
      </c>
      <c r="I7" s="576"/>
      <c r="J7" s="577"/>
      <c r="K7" s="280" t="s">
        <v>287</v>
      </c>
      <c r="L7" s="576"/>
      <c r="M7" s="577"/>
      <c r="N7" s="551" t="s">
        <v>288</v>
      </c>
      <c r="O7" s="552"/>
      <c r="P7" s="555"/>
      <c r="Q7" s="556"/>
      <c r="R7" s="556"/>
      <c r="S7" s="606" t="s">
        <v>289</v>
      </c>
      <c r="ID7" s="59" t="s">
        <v>144</v>
      </c>
    </row>
    <row r="8" spans="2:238" ht="32.25" customHeight="1">
      <c r="B8" s="630"/>
      <c r="C8" s="631"/>
      <c r="D8" s="632"/>
      <c r="E8" s="611"/>
      <c r="F8" s="612"/>
      <c r="G8" s="612"/>
      <c r="H8" s="612"/>
      <c r="I8" s="612"/>
      <c r="J8" s="612"/>
      <c r="K8" s="612"/>
      <c r="L8" s="612"/>
      <c r="M8" s="613"/>
      <c r="N8" s="553"/>
      <c r="O8" s="554"/>
      <c r="P8" s="557"/>
      <c r="Q8" s="558"/>
      <c r="R8" s="558"/>
      <c r="S8" s="607"/>
    </row>
    <row r="9" spans="2:238" ht="42" customHeight="1" thickBot="1">
      <c r="B9" s="614" t="s">
        <v>282</v>
      </c>
      <c r="C9" s="615"/>
      <c r="D9" s="616"/>
      <c r="E9" s="617"/>
      <c r="F9" s="618"/>
      <c r="G9" s="618"/>
      <c r="H9" s="618"/>
      <c r="I9" s="618"/>
      <c r="J9" s="618"/>
      <c r="K9" s="618"/>
      <c r="L9" s="618"/>
      <c r="M9" s="281"/>
      <c r="N9" s="619" t="s">
        <v>290</v>
      </c>
      <c r="O9" s="620"/>
      <c r="P9" s="621"/>
      <c r="Q9" s="622"/>
      <c r="R9" s="622"/>
      <c r="S9" s="623"/>
    </row>
    <row r="10" spans="2:238" ht="23.25" customHeight="1">
      <c r="B10" s="578" t="s">
        <v>510</v>
      </c>
      <c r="C10" s="374" t="s">
        <v>511</v>
      </c>
      <c r="D10" s="580"/>
      <c r="E10" s="580"/>
      <c r="F10" s="580"/>
      <c r="G10" s="375" t="s">
        <v>284</v>
      </c>
      <c r="H10" s="582"/>
      <c r="I10" s="583"/>
      <c r="J10" s="374" t="s">
        <v>283</v>
      </c>
      <c r="K10" s="580"/>
      <c r="L10" s="580"/>
      <c r="M10" s="580"/>
      <c r="N10" s="375" t="s">
        <v>284</v>
      </c>
      <c r="O10" s="582"/>
      <c r="P10" s="583"/>
      <c r="Q10" s="602" t="s">
        <v>285</v>
      </c>
      <c r="R10" s="603"/>
      <c r="S10" s="604"/>
    </row>
    <row r="11" spans="2:238" ht="23.25" customHeight="1" thickBot="1">
      <c r="B11" s="579"/>
      <c r="C11" s="376" t="s">
        <v>511</v>
      </c>
      <c r="D11" s="581"/>
      <c r="E11" s="581"/>
      <c r="F11" s="581"/>
      <c r="G11" s="377" t="s">
        <v>284</v>
      </c>
      <c r="H11" s="584"/>
      <c r="I11" s="585"/>
      <c r="J11" s="376" t="s">
        <v>283</v>
      </c>
      <c r="K11" s="581"/>
      <c r="L11" s="581"/>
      <c r="M11" s="581"/>
      <c r="N11" s="377" t="s">
        <v>284</v>
      </c>
      <c r="O11" s="584"/>
      <c r="P11" s="585"/>
      <c r="Q11" s="608"/>
      <c r="R11" s="609"/>
      <c r="S11" s="610"/>
    </row>
    <row r="12" spans="2:238" ht="12" hidden="1" customHeight="1">
      <c r="B12" s="276"/>
      <c r="C12" s="276"/>
      <c r="D12" s="276"/>
      <c r="E12" s="64"/>
      <c r="F12" s="277"/>
      <c r="G12" s="277"/>
      <c r="H12" s="272"/>
      <c r="I12" s="272"/>
      <c r="J12" s="272"/>
      <c r="K12" s="272"/>
      <c r="L12" s="62"/>
      <c r="M12" s="365"/>
      <c r="N12" s="365"/>
      <c r="O12" s="366"/>
      <c r="P12" s="367"/>
      <c r="Q12" s="272"/>
      <c r="R12" s="272"/>
      <c r="S12" s="272"/>
    </row>
    <row r="13" spans="2:238" ht="12" hidden="1" customHeight="1" thickBot="1">
      <c r="B13" s="278"/>
      <c r="C13" s="278"/>
      <c r="D13" s="278"/>
      <c r="E13" s="64"/>
      <c r="F13" s="277"/>
      <c r="G13" s="277"/>
      <c r="H13" s="273"/>
      <c r="I13" s="273"/>
      <c r="J13" s="273"/>
      <c r="K13" s="273"/>
      <c r="L13" s="338"/>
      <c r="M13" s="338"/>
      <c r="N13" s="338"/>
      <c r="O13" s="339"/>
      <c r="P13" s="339"/>
      <c r="Q13" s="273"/>
      <c r="R13" s="274"/>
      <c r="S13" s="274"/>
    </row>
    <row r="14" spans="2:238" ht="13.5" hidden="1" customHeight="1">
      <c r="B14" s="278"/>
      <c r="C14" s="278"/>
      <c r="D14" s="278"/>
      <c r="E14" s="64"/>
      <c r="F14" s="277"/>
      <c r="G14" s="277"/>
      <c r="H14" s="275"/>
      <c r="I14" s="275"/>
      <c r="J14" s="275"/>
      <c r="K14" s="275"/>
      <c r="L14" s="275"/>
      <c r="M14" s="275"/>
      <c r="N14" s="275"/>
      <c r="O14" s="275"/>
      <c r="P14" s="275"/>
      <c r="Q14" s="275"/>
      <c r="R14" s="275"/>
      <c r="S14" s="275"/>
    </row>
    <row r="15" spans="2:238" ht="9.75" hidden="1" customHeight="1">
      <c r="B15" s="63"/>
      <c r="C15" s="63"/>
      <c r="D15" s="64"/>
      <c r="E15" s="64"/>
      <c r="F15" s="64"/>
      <c r="G15" s="65"/>
      <c r="H15" s="65"/>
      <c r="I15" s="65"/>
      <c r="J15" s="65"/>
      <c r="K15" s="65"/>
      <c r="L15" s="65"/>
      <c r="M15" s="58"/>
      <c r="N15" s="58"/>
      <c r="O15" s="58"/>
      <c r="P15" s="58"/>
      <c r="Q15" s="58"/>
      <c r="R15" s="58"/>
      <c r="S15" s="58"/>
    </row>
    <row r="16" spans="2:238" ht="20.25" customHeight="1">
      <c r="B16" s="310" t="s">
        <v>142</v>
      </c>
      <c r="C16" s="311" t="s">
        <v>143</v>
      </c>
      <c r="D16" s="634" t="s">
        <v>78</v>
      </c>
      <c r="E16" s="635"/>
      <c r="F16" s="636"/>
      <c r="G16" s="312" t="s">
        <v>79</v>
      </c>
      <c r="H16" s="312" t="s">
        <v>80</v>
      </c>
      <c r="I16" s="334" t="s">
        <v>81</v>
      </c>
      <c r="J16" s="637" t="s">
        <v>82</v>
      </c>
      <c r="K16" s="598"/>
      <c r="L16" s="598" t="s">
        <v>83</v>
      </c>
      <c r="M16" s="598"/>
      <c r="N16" s="598" t="s">
        <v>84</v>
      </c>
      <c r="O16" s="598"/>
      <c r="P16" s="598" t="s">
        <v>85</v>
      </c>
      <c r="Q16" s="598"/>
      <c r="R16" s="598" t="s">
        <v>86</v>
      </c>
      <c r="S16" s="599"/>
    </row>
    <row r="17" spans="1:19" ht="16.5" customHeight="1">
      <c r="A17" s="294"/>
      <c r="B17" s="313">
        <v>1</v>
      </c>
      <c r="C17" s="163" t="str">
        <f>IF(ISERROR(VLOOKUP(B17,data!$A$3:$AT$52,2,FALSE)),"",VLOOKUP(B17,data!$A$3:$AT$52,2,FALSE))</f>
        <v/>
      </c>
      <c r="D17" s="595" t="str">
        <f>IF(ISERROR(VLOOKUP(B17,data!$A$3:$AT$52,2,FALSE)),"",VLOOKUP(B17,data!$A$3:$AT$52,46,FALSE))</f>
        <v/>
      </c>
      <c r="E17" s="596"/>
      <c r="F17" s="597"/>
      <c r="G17" s="153" t="str">
        <f>IF(ISERROR(VLOOKUP(B17,data!$A$3:$AT$52,2,FALSE)),"",VLOOKUP(B17,data!$A$3:$AT$52,11,FALSE))</f>
        <v/>
      </c>
      <c r="H17" s="154" t="str">
        <f>IF(ISERROR(VLOOKUP(B17,入力シート!$A$7:$M$56,2,FALSE)),"",VLOOKUP(B17,入力シート!$A$7:$M$56,7,FALSE))</f>
        <v/>
      </c>
      <c r="I17" s="152" t="str">
        <f>IF(ISERROR(VLOOKUP(B17,data!$A$3:$AT$52,2,FALSE)),"",VLOOKUP(B17,data!$A$3:$AT$52,12,FALSE))</f>
        <v/>
      </c>
      <c r="J17" s="592" t="str">
        <f>IF(ISERROR(VLOOKUP(B17,data!$A$3:$AT$52,2,FALSE)),"",VLOOKUP(B17,data!$A$3:$AT$52,22,FALSE))</f>
        <v/>
      </c>
      <c r="K17" s="593"/>
      <c r="L17" s="633" t="str">
        <f>IF(ISERROR(VLOOKUP(B17,data!$A$3:$AT$52,2,FALSE)),"",VLOOKUP(B17,data!$A$3:$AT$52,27,FALSE))</f>
        <v/>
      </c>
      <c r="M17" s="633"/>
      <c r="N17" s="594"/>
      <c r="O17" s="594"/>
      <c r="P17" s="600"/>
      <c r="Q17" s="600"/>
      <c r="R17" s="594"/>
      <c r="S17" s="601"/>
    </row>
    <row r="18" spans="1:19" ht="16.5" customHeight="1">
      <c r="A18" s="294"/>
      <c r="B18" s="314">
        <v>2</v>
      </c>
      <c r="C18" s="164" t="str">
        <f>IF(ISERROR(VLOOKUP(B18,data!$A$3:$AT$52,2,FALSE)),"",VLOOKUP(B18,data!$A$3:$AT$52,2,FALSE))</f>
        <v/>
      </c>
      <c r="D18" s="498" t="str">
        <f>IF(ISERROR(VLOOKUP(B18,data!$A$3:$AT$52,2,FALSE)),"",VLOOKUP(B18,data!$A$3:$AT$52,46,FALSE))</f>
        <v/>
      </c>
      <c r="E18" s="499"/>
      <c r="F18" s="500"/>
      <c r="G18" s="155" t="str">
        <f>IF(ISERROR(VLOOKUP(B18,data!$A$3:$AT$52,2,FALSE)),"",VLOOKUP(B18,data!$A$3:$AT$52,11,FALSE))</f>
        <v/>
      </c>
      <c r="H18" s="69" t="str">
        <f>IF(ISERROR(VLOOKUP(B18,入力シート!$A$7:$M$56,2,FALSE)),"",VLOOKUP(B18,入力シート!$A$7:$M$56,7,FALSE))</f>
        <v/>
      </c>
      <c r="I18" s="156" t="str">
        <f>IF(ISERROR(VLOOKUP(B18,data!$A$3:$AT$52,2,FALSE)),"",VLOOKUP(B18,data!$A$3:$AT$52,12,FALSE))</f>
        <v/>
      </c>
      <c r="J18" s="501" t="str">
        <f>IF(ISERROR(VLOOKUP(B18,data!$A$3:$AT$52,2,FALSE)),"",VLOOKUP(B18,data!$A$3:$AT$52,22,FALSE))</f>
        <v/>
      </c>
      <c r="K18" s="502"/>
      <c r="L18" s="503" t="str">
        <f>IF(ISERROR(VLOOKUP(B18,data!$A$3:$AT$52,2,FALSE)),"",VLOOKUP(B18,data!$A$3:$AT$52,27,FALSE))</f>
        <v/>
      </c>
      <c r="M18" s="504"/>
      <c r="N18" s="496"/>
      <c r="O18" s="505"/>
      <c r="P18" s="506"/>
      <c r="Q18" s="507"/>
      <c r="R18" s="496"/>
      <c r="S18" s="497"/>
    </row>
    <row r="19" spans="1:19" ht="16.5" customHeight="1">
      <c r="A19" s="294"/>
      <c r="B19" s="314">
        <v>3</v>
      </c>
      <c r="C19" s="164" t="str">
        <f>IF(ISERROR(VLOOKUP(B19,data!$A$3:$AT$52,2,FALSE)),"",VLOOKUP(B19,data!$A$3:$AT$52,2,FALSE))</f>
        <v/>
      </c>
      <c r="D19" s="498" t="str">
        <f>IF(ISERROR(VLOOKUP(B19,data!$A$3:$AT$52,2,FALSE)),"",VLOOKUP(B19,data!$A$3:$AT$52,46,FALSE))</f>
        <v/>
      </c>
      <c r="E19" s="499"/>
      <c r="F19" s="500"/>
      <c r="G19" s="157" t="str">
        <f>IF(ISERROR(VLOOKUP(B19,data!$A$3:$AT$52,2,FALSE)),"",VLOOKUP(B19,data!$A$3:$AT$52,11,FALSE))</f>
        <v/>
      </c>
      <c r="H19" s="69" t="str">
        <f>IF(ISERROR(VLOOKUP(B19,入力シート!$A$7:$M$56,2,FALSE)),"",VLOOKUP(B19,入力シート!$A$7:$M$56,7,FALSE))</f>
        <v/>
      </c>
      <c r="I19" s="156" t="str">
        <f>IF(ISERROR(VLOOKUP(B19,data!$A$3:$AT$52,2,FALSE)),"",VLOOKUP(B19,data!$A$3:$AT$52,12,FALSE))</f>
        <v/>
      </c>
      <c r="J19" s="501" t="str">
        <f>IF(ISERROR(VLOOKUP(B19,data!$A$3:$AT$52,2,FALSE)),"",VLOOKUP(B19,data!$A$3:$AT$52,22,FALSE))</f>
        <v/>
      </c>
      <c r="K19" s="502"/>
      <c r="L19" s="503" t="str">
        <f>IF(ISERROR(VLOOKUP(B19,data!$A$3:$AT$52,2,FALSE)),"",VLOOKUP(B19,data!$A$3:$AT$52,27,FALSE))</f>
        <v/>
      </c>
      <c r="M19" s="504"/>
      <c r="N19" s="496"/>
      <c r="O19" s="505"/>
      <c r="P19" s="506"/>
      <c r="Q19" s="507"/>
      <c r="R19" s="496"/>
      <c r="S19" s="497"/>
    </row>
    <row r="20" spans="1:19" ht="16.5" customHeight="1">
      <c r="A20" s="294"/>
      <c r="B20" s="314">
        <v>4</v>
      </c>
      <c r="C20" s="164" t="str">
        <f>IF(ISERROR(VLOOKUP(B20,data!$A$3:$AT$52,2,FALSE)),"",VLOOKUP(B20,data!$A$3:$AT$52,2,FALSE))</f>
        <v/>
      </c>
      <c r="D20" s="498" t="str">
        <f>IF(ISERROR(VLOOKUP(B20,data!$A$3:$AT$52,2,FALSE)),"",VLOOKUP(B20,data!$A$3:$AT$52,46,FALSE))</f>
        <v/>
      </c>
      <c r="E20" s="499"/>
      <c r="F20" s="500"/>
      <c r="G20" s="155" t="str">
        <f>IF(ISERROR(VLOOKUP(B20,data!$A$3:$AT$52,2,FALSE)),"",VLOOKUP(B20,data!$A$3:$AT$52,11,FALSE))</f>
        <v/>
      </c>
      <c r="H20" s="69" t="str">
        <f>IF(ISERROR(VLOOKUP(B20,入力シート!$A$7:$M$56,2,FALSE)),"",VLOOKUP(B20,入力シート!$A$7:$M$56,7,FALSE))</f>
        <v/>
      </c>
      <c r="I20" s="156" t="str">
        <f>IF(ISERROR(VLOOKUP(B20,data!$A$3:$AT$52,2,FALSE)),"",VLOOKUP(B20,data!$A$3:$AT$52,12,FALSE))</f>
        <v/>
      </c>
      <c r="J20" s="501" t="str">
        <f>IF(ISERROR(VLOOKUP(B20,data!$A$3:$AT$52,2,FALSE)),"",VLOOKUP(B20,data!$A$3:$AT$52,22,FALSE))</f>
        <v/>
      </c>
      <c r="K20" s="502"/>
      <c r="L20" s="503" t="str">
        <f>IF(ISERROR(VLOOKUP(B20,data!$A$3:$AT$52,2,FALSE)),"",VLOOKUP(B20,data!$A$3:$AT$52,27,FALSE))</f>
        <v/>
      </c>
      <c r="M20" s="504"/>
      <c r="N20" s="496"/>
      <c r="O20" s="505"/>
      <c r="P20" s="506"/>
      <c r="Q20" s="507"/>
      <c r="R20" s="496"/>
      <c r="S20" s="497"/>
    </row>
    <row r="21" spans="1:19" ht="16.5" customHeight="1">
      <c r="A21" s="294"/>
      <c r="B21" s="315">
        <v>5</v>
      </c>
      <c r="C21" s="165" t="str">
        <f>IF(ISERROR(VLOOKUP(B21,data!$A$3:$AT$52,2,FALSE)),"",VLOOKUP(B21,data!$A$3:$AT$52,2,FALSE))</f>
        <v/>
      </c>
      <c r="D21" s="524" t="str">
        <f>IF(ISERROR(VLOOKUP(B21,data!$A$3:$AT$52,2,FALSE)),"",VLOOKUP(B21,data!$A$3:$AT$52,46,FALSE))</f>
        <v/>
      </c>
      <c r="E21" s="525"/>
      <c r="F21" s="526"/>
      <c r="G21" s="158" t="str">
        <f>IF(ISERROR(VLOOKUP(B21,data!$A$3:$AT$52,2,FALSE)),"",VLOOKUP(B21,data!$A$3:$AT$52,11,FALSE))</f>
        <v/>
      </c>
      <c r="H21" s="70" t="str">
        <f>IF(ISERROR(VLOOKUP(B21,入力シート!$A$7:$M$56,2,FALSE)),"",VLOOKUP(B21,入力シート!$A$7:$M$56,7,FALSE))</f>
        <v/>
      </c>
      <c r="I21" s="156" t="str">
        <f>IF(ISERROR(VLOOKUP(B21,data!$A$3:$AT$52,2,FALSE)),"",VLOOKUP(B21,data!$A$3:$AT$52,12,FALSE))</f>
        <v/>
      </c>
      <c r="J21" s="527" t="str">
        <f>IF(ISERROR(VLOOKUP(B21,data!$A$3:$AT$52,2,FALSE)),"",VLOOKUP(B21,data!$A$3:$AT$52,22,FALSE))</f>
        <v/>
      </c>
      <c r="K21" s="528"/>
      <c r="L21" s="529" t="str">
        <f>IF(ISERROR(VLOOKUP(B21,data!$A$3:$AT$52,2,FALSE)),"",VLOOKUP(B21,data!$A$3:$AT$52,27,FALSE))</f>
        <v/>
      </c>
      <c r="M21" s="530"/>
      <c r="N21" s="531"/>
      <c r="O21" s="532"/>
      <c r="P21" s="533"/>
      <c r="Q21" s="534"/>
      <c r="R21" s="531"/>
      <c r="S21" s="535"/>
    </row>
    <row r="22" spans="1:19" ht="16.5" customHeight="1">
      <c r="A22" s="294"/>
      <c r="B22" s="316">
        <v>6</v>
      </c>
      <c r="C22" s="166" t="str">
        <f>IF(ISERROR(VLOOKUP(B22,data!$A$3:$AT$52,2,FALSE)),"",VLOOKUP(B22,data!$A$3:$AT$52,2,FALSE))</f>
        <v/>
      </c>
      <c r="D22" s="539" t="str">
        <f>IF(ISERROR(VLOOKUP(B22,data!$A$3:$AT$52,2,FALSE)),"",VLOOKUP(B22,data!$A$3:$AT$52,46,FALSE))</f>
        <v/>
      </c>
      <c r="E22" s="540"/>
      <c r="F22" s="541"/>
      <c r="G22" s="159" t="str">
        <f>IF(ISERROR(VLOOKUP(B22,data!$A$3:$AT$52,2,FALSE)),"",VLOOKUP(B22,data!$A$3:$AT$52,11,FALSE))</f>
        <v/>
      </c>
      <c r="H22" s="71" t="str">
        <f>IF(ISERROR(VLOOKUP(B22,入力シート!$A$7:$M$56,2,FALSE)),"",VLOOKUP(B22,入力シート!$A$7:$M$56,7,FALSE))</f>
        <v/>
      </c>
      <c r="I22" s="160" t="str">
        <f>IF(ISERROR(VLOOKUP(B22,data!$A$3:$AT$52,2,FALSE)),"",VLOOKUP(B22,data!$A$3:$AT$52,12,FALSE))</f>
        <v/>
      </c>
      <c r="J22" s="542" t="str">
        <f>IF(ISERROR(VLOOKUP(B22,data!$A$3:$AT$52,2,FALSE)),"",VLOOKUP(B22,data!$A$3:$AT$52,22,FALSE))</f>
        <v/>
      </c>
      <c r="K22" s="543"/>
      <c r="L22" s="508" t="str">
        <f>IF(ISERROR(VLOOKUP(B22,data!$A$3:$AT$52,2,FALSE)),"",VLOOKUP(B22,data!$A$3:$AT$52,27,FALSE))</f>
        <v/>
      </c>
      <c r="M22" s="509"/>
      <c r="N22" s="510"/>
      <c r="O22" s="511"/>
      <c r="P22" s="536"/>
      <c r="Q22" s="537"/>
      <c r="R22" s="510"/>
      <c r="S22" s="538"/>
    </row>
    <row r="23" spans="1:19" ht="16.5" customHeight="1">
      <c r="A23" s="294"/>
      <c r="B23" s="314">
        <v>7</v>
      </c>
      <c r="C23" s="164" t="str">
        <f>IF(ISERROR(VLOOKUP(B23,data!$A$3:$AT$52,2,FALSE)),"",VLOOKUP(B23,data!$A$3:$AT$52,2,FALSE))</f>
        <v/>
      </c>
      <c r="D23" s="498" t="str">
        <f>IF(ISERROR(VLOOKUP(B23,data!$A$3:$AT$52,2,FALSE)),"",VLOOKUP(B23,data!$A$3:$AT$52,46,FALSE))</f>
        <v/>
      </c>
      <c r="E23" s="499"/>
      <c r="F23" s="500"/>
      <c r="G23" s="157" t="str">
        <f>IF(ISERROR(VLOOKUP(B23,data!$A$3:$AT$52,2,FALSE)),"",VLOOKUP(B23,data!$A$3:$AT$52,11,FALSE))</f>
        <v/>
      </c>
      <c r="H23" s="69" t="str">
        <f>IF(ISERROR(VLOOKUP(B23,入力シート!$A$7:$M$56,2,FALSE)),"",VLOOKUP(B23,入力シート!$A$7:$M$56,7,FALSE))</f>
        <v/>
      </c>
      <c r="I23" s="156" t="str">
        <f>IF(ISERROR(VLOOKUP(B23,data!$A$3:$AT$52,2,FALSE)),"",VLOOKUP(B23,data!$A$3:$AT$52,12,FALSE))</f>
        <v/>
      </c>
      <c r="J23" s="501" t="str">
        <f>IF(ISERROR(VLOOKUP(B23,data!$A$3:$AT$52,2,FALSE)),"",VLOOKUP(B23,data!$A$3:$AT$52,22,FALSE))</f>
        <v/>
      </c>
      <c r="K23" s="502"/>
      <c r="L23" s="503" t="str">
        <f>IF(ISERROR(VLOOKUP(B23,data!$A$3:$AT$52,2,FALSE)),"",VLOOKUP(B23,data!$A$3:$AT$52,27,FALSE))</f>
        <v/>
      </c>
      <c r="M23" s="504"/>
      <c r="N23" s="496"/>
      <c r="O23" s="505"/>
      <c r="P23" s="506"/>
      <c r="Q23" s="507"/>
      <c r="R23" s="496"/>
      <c r="S23" s="497"/>
    </row>
    <row r="24" spans="1:19" ht="16.5" customHeight="1">
      <c r="A24" s="294"/>
      <c r="B24" s="314">
        <v>8</v>
      </c>
      <c r="C24" s="164" t="str">
        <f>IF(ISERROR(VLOOKUP(B24,data!$A$3:$AT$52,2,FALSE)),"",VLOOKUP(B24,data!$A$3:$AT$52,2,FALSE))</f>
        <v/>
      </c>
      <c r="D24" s="498" t="str">
        <f>IF(ISERROR(VLOOKUP(B24,data!$A$3:$AT$52,2,FALSE)),"",VLOOKUP(B24,data!$A$3:$AT$52,46,FALSE))</f>
        <v/>
      </c>
      <c r="E24" s="499"/>
      <c r="F24" s="500"/>
      <c r="G24" s="155" t="str">
        <f>IF(ISERROR(VLOOKUP(B24,data!$A$3:$AT$52,2,FALSE)),"",VLOOKUP(B24,data!$A$3:$AT$52,11,FALSE))</f>
        <v/>
      </c>
      <c r="H24" s="69" t="str">
        <f>IF(ISERROR(VLOOKUP(B24,入力シート!$A$7:$M$56,2,FALSE)),"",VLOOKUP(B24,入力シート!$A$7:$M$56,7,FALSE))</f>
        <v/>
      </c>
      <c r="I24" s="156" t="str">
        <f>IF(ISERROR(VLOOKUP(B24,data!$A$3:$AT$52,2,FALSE)),"",VLOOKUP(B24,data!$A$3:$AT$52,12,FALSE))</f>
        <v/>
      </c>
      <c r="J24" s="501" t="str">
        <f>IF(ISERROR(VLOOKUP(B24,data!$A$3:$AT$52,2,FALSE)),"",VLOOKUP(B24,data!$A$3:$AT$52,22,FALSE))</f>
        <v/>
      </c>
      <c r="K24" s="502"/>
      <c r="L24" s="503" t="str">
        <f>IF(ISERROR(VLOOKUP(B24,data!$A$3:$AT$52,2,FALSE)),"",VLOOKUP(B24,data!$A$3:$AT$52,27,FALSE))</f>
        <v/>
      </c>
      <c r="M24" s="504"/>
      <c r="N24" s="496"/>
      <c r="O24" s="505"/>
      <c r="P24" s="506"/>
      <c r="Q24" s="507"/>
      <c r="R24" s="496"/>
      <c r="S24" s="497"/>
    </row>
    <row r="25" spans="1:19" ht="16.5" customHeight="1">
      <c r="A25" s="294"/>
      <c r="B25" s="314">
        <v>9</v>
      </c>
      <c r="C25" s="164" t="str">
        <f>IF(ISERROR(VLOOKUP(B25,data!$A$3:$AT$52,2,FALSE)),"",VLOOKUP(B25,data!$A$3:$AT$52,2,FALSE))</f>
        <v/>
      </c>
      <c r="D25" s="498" t="str">
        <f>IF(ISERROR(VLOOKUP(B25,data!$A$3:$AT$52,2,FALSE)),"",VLOOKUP(B25,data!$A$3:$AT$52,46,FALSE))</f>
        <v/>
      </c>
      <c r="E25" s="499"/>
      <c r="F25" s="500"/>
      <c r="G25" s="157" t="str">
        <f>IF(ISERROR(VLOOKUP(B25,data!$A$3:$AT$52,2,FALSE)),"",VLOOKUP(B25,data!$A$3:$AT$52,11,FALSE))</f>
        <v/>
      </c>
      <c r="H25" s="69" t="str">
        <f>IF(ISERROR(VLOOKUP(B25,入力シート!$A$7:$M$56,2,FALSE)),"",VLOOKUP(B25,入力シート!$A$7:$M$56,7,FALSE))</f>
        <v/>
      </c>
      <c r="I25" s="156" t="str">
        <f>IF(ISERROR(VLOOKUP(B25,data!$A$3:$AT$52,2,FALSE)),"",VLOOKUP(B25,data!$A$3:$AT$52,12,FALSE))</f>
        <v/>
      </c>
      <c r="J25" s="501" t="str">
        <f>IF(ISERROR(VLOOKUP(B25,data!$A$3:$AT$52,2,FALSE)),"",VLOOKUP(B25,data!$A$3:$AT$52,22,FALSE))</f>
        <v/>
      </c>
      <c r="K25" s="502"/>
      <c r="L25" s="503" t="str">
        <f>IF(ISERROR(VLOOKUP(B25,data!$A$3:$AT$52,2,FALSE)),"",VLOOKUP(B25,data!$A$3:$AT$52,27,FALSE))</f>
        <v/>
      </c>
      <c r="M25" s="504"/>
      <c r="N25" s="496"/>
      <c r="O25" s="505"/>
      <c r="P25" s="506"/>
      <c r="Q25" s="507"/>
      <c r="R25" s="496"/>
      <c r="S25" s="497"/>
    </row>
    <row r="26" spans="1:19" ht="16.5" customHeight="1">
      <c r="A26" s="294"/>
      <c r="B26" s="317">
        <v>10</v>
      </c>
      <c r="C26" s="167" t="str">
        <f>IF(ISERROR(VLOOKUP(B26,data!$A$3:$AT$52,2,FALSE)),"",VLOOKUP(B26,data!$A$3:$AT$52,2,FALSE))</f>
        <v/>
      </c>
      <c r="D26" s="524" t="str">
        <f>IF(ISERROR(VLOOKUP(B26,data!$A$3:$AT$52,2,FALSE)),"",VLOOKUP(B26,data!$A$3:$AT$52,46,FALSE))</f>
        <v/>
      </c>
      <c r="E26" s="525"/>
      <c r="F26" s="526"/>
      <c r="G26" s="161" t="str">
        <f>IF(ISERROR(VLOOKUP(B26,data!$A$3:$AT$52,2,FALSE)),"",VLOOKUP(B26,data!$A$3:$AT$52,11,FALSE))</f>
        <v/>
      </c>
      <c r="H26" s="72" t="str">
        <f>IF(ISERROR(VLOOKUP(B26,入力シート!$A$7:$M$56,2,FALSE)),"",VLOOKUP(B26,入力シート!$A$7:$M$56,7,FALSE))</f>
        <v/>
      </c>
      <c r="I26" s="162" t="str">
        <f>IF(ISERROR(VLOOKUP(B26,data!$A$3:$AT$52,2,FALSE)),"",VLOOKUP(B26,data!$A$3:$AT$52,12,FALSE))</f>
        <v/>
      </c>
      <c r="J26" s="527" t="str">
        <f>IF(ISERROR(VLOOKUP(B26,data!$A$3:$AT$52,2,FALSE)),"",VLOOKUP(B26,data!$A$3:$AT$52,22,FALSE))</f>
        <v/>
      </c>
      <c r="K26" s="528"/>
      <c r="L26" s="529" t="str">
        <f>IF(ISERROR(VLOOKUP(B26,data!$A$3:$AT$52,2,FALSE)),"",VLOOKUP(B26,data!$A$3:$AT$52,27,FALSE))</f>
        <v/>
      </c>
      <c r="M26" s="530"/>
      <c r="N26" s="531"/>
      <c r="O26" s="532"/>
      <c r="P26" s="533"/>
      <c r="Q26" s="534"/>
      <c r="R26" s="531"/>
      <c r="S26" s="535"/>
    </row>
    <row r="27" spans="1:19" ht="16.5" customHeight="1">
      <c r="A27" s="294"/>
      <c r="B27" s="316">
        <v>11</v>
      </c>
      <c r="C27" s="166" t="str">
        <f>IF(ISERROR(VLOOKUP(B27,data!$A$3:$AT$52,2,FALSE)),"",VLOOKUP(B27,data!$A$3:$AT$52,2,FALSE))</f>
        <v/>
      </c>
      <c r="D27" s="539" t="str">
        <f>IF(ISERROR(VLOOKUP(B27,data!$A$3:$AT$52,2,FALSE)),"",VLOOKUP(B27,data!$A$3:$AT$52,46,FALSE))</f>
        <v/>
      </c>
      <c r="E27" s="540"/>
      <c r="F27" s="541"/>
      <c r="G27" s="159" t="str">
        <f>IF(ISERROR(VLOOKUP(B27,data!$A$3:$AT$52,2,FALSE)),"",VLOOKUP(B27,data!$A$3:$AT$52,11,FALSE))</f>
        <v/>
      </c>
      <c r="H27" s="71" t="str">
        <f>IF(ISERROR(VLOOKUP(B27,入力シート!$A$7:$M$56,2,FALSE)),"",VLOOKUP(B27,入力シート!$A$7:$M$56,7,FALSE))</f>
        <v/>
      </c>
      <c r="I27" s="160" t="str">
        <f>IF(ISERROR(VLOOKUP(B27,data!$A$3:$AT$52,2,FALSE)),"",VLOOKUP(B27,data!$A$3:$AT$52,12,FALSE))</f>
        <v/>
      </c>
      <c r="J27" s="542" t="str">
        <f>IF(ISERROR(VLOOKUP(B27,data!$A$3:$AT$52,2,FALSE)),"",VLOOKUP(B27,data!$A$3:$AT$52,22,FALSE))</f>
        <v/>
      </c>
      <c r="K27" s="543"/>
      <c r="L27" s="508" t="str">
        <f>IF(ISERROR(VLOOKUP(B27,data!$A$3:$AT$52,2,FALSE)),"",VLOOKUP(B27,data!$A$3:$AT$52,27,FALSE))</f>
        <v/>
      </c>
      <c r="M27" s="509"/>
      <c r="N27" s="510"/>
      <c r="O27" s="511"/>
      <c r="P27" s="536"/>
      <c r="Q27" s="537"/>
      <c r="R27" s="510"/>
      <c r="S27" s="538"/>
    </row>
    <row r="28" spans="1:19" ht="16.5" customHeight="1">
      <c r="A28" s="294"/>
      <c r="B28" s="314">
        <v>12</v>
      </c>
      <c r="C28" s="164" t="str">
        <f>IF(ISERROR(VLOOKUP(B28,data!$A$3:$AT$52,2,FALSE)),"",VLOOKUP(B28,data!$A$3:$AT$52,2,FALSE))</f>
        <v/>
      </c>
      <c r="D28" s="498" t="str">
        <f>IF(ISERROR(VLOOKUP(B28,data!$A$3:$AT$52,2,FALSE)),"",VLOOKUP(B28,data!$A$3:$AT$52,46,FALSE))</f>
        <v/>
      </c>
      <c r="E28" s="499"/>
      <c r="F28" s="500"/>
      <c r="G28" s="157" t="str">
        <f>IF(ISERROR(VLOOKUP(B28,data!$A$3:$AT$52,2,FALSE)),"",VLOOKUP(B28,data!$A$3:$AT$52,11,FALSE))</f>
        <v/>
      </c>
      <c r="H28" s="69" t="str">
        <f>IF(ISERROR(VLOOKUP(B28,入力シート!$A$7:$M$56,2,FALSE)),"",VLOOKUP(B28,入力シート!$A$7:$M$56,7,FALSE))</f>
        <v/>
      </c>
      <c r="I28" s="156" t="str">
        <f>IF(ISERROR(VLOOKUP(B28,data!$A$3:$AT$52,2,FALSE)),"",VLOOKUP(B28,data!$A$3:$AT$52,12,FALSE))</f>
        <v/>
      </c>
      <c r="J28" s="501" t="str">
        <f>IF(ISERROR(VLOOKUP(B28,data!$A$3:$AT$52,2,FALSE)),"",VLOOKUP(B28,data!$A$3:$AT$52,22,FALSE))</f>
        <v/>
      </c>
      <c r="K28" s="502"/>
      <c r="L28" s="503" t="str">
        <f>IF(ISERROR(VLOOKUP(B28,data!$A$3:$AT$52,2,FALSE)),"",VLOOKUP(B28,data!$A$3:$AT$52,27,FALSE))</f>
        <v/>
      </c>
      <c r="M28" s="504"/>
      <c r="N28" s="496"/>
      <c r="O28" s="505"/>
      <c r="P28" s="506"/>
      <c r="Q28" s="507"/>
      <c r="R28" s="496"/>
      <c r="S28" s="497"/>
    </row>
    <row r="29" spans="1:19" ht="16.5" customHeight="1">
      <c r="A29" s="294"/>
      <c r="B29" s="314">
        <v>13</v>
      </c>
      <c r="C29" s="164" t="str">
        <f>IF(ISERROR(VLOOKUP(B29,data!$A$3:$AT$52,2,FALSE)),"",VLOOKUP(B29,data!$A$3:$AT$52,2,FALSE))</f>
        <v/>
      </c>
      <c r="D29" s="498" t="str">
        <f>IF(ISERROR(VLOOKUP(B29,data!$A$3:$AT$52,2,FALSE)),"",VLOOKUP(B29,data!$A$3:$AT$52,46,FALSE))</f>
        <v/>
      </c>
      <c r="E29" s="499"/>
      <c r="F29" s="500"/>
      <c r="G29" s="155" t="str">
        <f>IF(ISERROR(VLOOKUP(B29,data!$A$3:$AT$52,2,FALSE)),"",VLOOKUP(B29,data!$A$3:$AT$52,11,FALSE))</f>
        <v/>
      </c>
      <c r="H29" s="69" t="str">
        <f>IF(ISERROR(VLOOKUP(B29,入力シート!$A$7:$M$56,2,FALSE)),"",VLOOKUP(B29,入力シート!$A$7:$M$56,7,FALSE))</f>
        <v/>
      </c>
      <c r="I29" s="156" t="str">
        <f>IF(ISERROR(VLOOKUP(B29,data!$A$3:$AT$52,2,FALSE)),"",VLOOKUP(B29,data!$A$3:$AT$52,12,FALSE))</f>
        <v/>
      </c>
      <c r="J29" s="501" t="str">
        <f>IF(ISERROR(VLOOKUP(B29,data!$A$3:$AT$52,2,FALSE)),"",VLOOKUP(B29,data!$A$3:$AT$52,22,FALSE))</f>
        <v/>
      </c>
      <c r="K29" s="502"/>
      <c r="L29" s="503" t="str">
        <f>IF(ISERROR(VLOOKUP(B29,data!$A$3:$AT$52,2,FALSE)),"",VLOOKUP(B29,data!$A$3:$AT$52,27,FALSE))</f>
        <v/>
      </c>
      <c r="M29" s="504"/>
      <c r="N29" s="496"/>
      <c r="O29" s="505"/>
      <c r="P29" s="506"/>
      <c r="Q29" s="507"/>
      <c r="R29" s="496"/>
      <c r="S29" s="497"/>
    </row>
    <row r="30" spans="1:19" ht="16.5" customHeight="1">
      <c r="A30" s="294"/>
      <c r="B30" s="314">
        <v>14</v>
      </c>
      <c r="C30" s="164" t="str">
        <f>IF(ISERROR(VLOOKUP(B30,data!$A$3:$AT$52,2,FALSE)),"",VLOOKUP(B30,data!$A$3:$AT$52,2,FALSE))</f>
        <v/>
      </c>
      <c r="D30" s="498" t="str">
        <f>IF(ISERROR(VLOOKUP(B30,data!$A$3:$AT$52,2,FALSE)),"",VLOOKUP(B30,data!$A$3:$AT$52,46,FALSE))</f>
        <v/>
      </c>
      <c r="E30" s="499"/>
      <c r="F30" s="500"/>
      <c r="G30" s="157" t="str">
        <f>IF(ISERROR(VLOOKUP(B30,data!$A$3:$AT$52,2,FALSE)),"",VLOOKUP(B30,data!$A$3:$AT$52,11,FALSE))</f>
        <v/>
      </c>
      <c r="H30" s="69" t="str">
        <f>IF(ISERROR(VLOOKUP(B30,入力シート!$A$7:$M$56,2,FALSE)),"",VLOOKUP(B30,入力シート!$A$7:$M$56,7,FALSE))</f>
        <v/>
      </c>
      <c r="I30" s="156" t="str">
        <f>IF(ISERROR(VLOOKUP(B30,data!$A$3:$AT$52,2,FALSE)),"",VLOOKUP(B30,data!$A$3:$AT$52,12,FALSE))</f>
        <v/>
      </c>
      <c r="J30" s="501" t="str">
        <f>IF(ISERROR(VLOOKUP(B30,data!$A$3:$AT$52,2,FALSE)),"",VLOOKUP(B30,data!$A$3:$AT$52,22,FALSE))</f>
        <v/>
      </c>
      <c r="K30" s="502"/>
      <c r="L30" s="503" t="str">
        <f>IF(ISERROR(VLOOKUP(B30,data!$A$3:$AT$52,2,FALSE)),"",VLOOKUP(B30,data!$A$3:$AT$52,27,FALSE))</f>
        <v/>
      </c>
      <c r="M30" s="504"/>
      <c r="N30" s="496"/>
      <c r="O30" s="505"/>
      <c r="P30" s="506"/>
      <c r="Q30" s="507"/>
      <c r="R30" s="496"/>
      <c r="S30" s="497"/>
    </row>
    <row r="31" spans="1:19" ht="16.5" customHeight="1">
      <c r="A31" s="294"/>
      <c r="B31" s="317">
        <v>15</v>
      </c>
      <c r="C31" s="167" t="str">
        <f>IF(ISERROR(VLOOKUP(B31,data!$A$3:$AT$52,2,FALSE)),"",VLOOKUP(B31,data!$A$3:$AT$52,2,FALSE))</f>
        <v/>
      </c>
      <c r="D31" s="524" t="str">
        <f>IF(ISERROR(VLOOKUP(B31,data!$A$3:$AT$52,2,FALSE)),"",VLOOKUP(B31,data!$A$3:$AT$52,46,FALSE))</f>
        <v/>
      </c>
      <c r="E31" s="525"/>
      <c r="F31" s="526"/>
      <c r="G31" s="161" t="str">
        <f>IF(ISERROR(VLOOKUP(B31,data!$A$3:$AT$52,2,FALSE)),"",VLOOKUP(B31,data!$A$3:$AT$52,11,FALSE))</f>
        <v/>
      </c>
      <c r="H31" s="72" t="str">
        <f>IF(ISERROR(VLOOKUP(B31,入力シート!$A$7:$M$56,2,FALSE)),"",VLOOKUP(B31,入力シート!$A$7:$M$56,7,FALSE))</f>
        <v/>
      </c>
      <c r="I31" s="162" t="str">
        <f>IF(ISERROR(VLOOKUP(B31,data!$A$3:$AT$52,2,FALSE)),"",VLOOKUP(B31,data!$A$3:$AT$52,12,FALSE))</f>
        <v/>
      </c>
      <c r="J31" s="527" t="str">
        <f>IF(ISERROR(VLOOKUP(B31,data!$A$3:$AT$52,2,FALSE)),"",VLOOKUP(B31,data!$A$3:$AT$52,22,FALSE))</f>
        <v/>
      </c>
      <c r="K31" s="528"/>
      <c r="L31" s="529" t="str">
        <f>IF(ISERROR(VLOOKUP(B31,data!$A$3:$AT$52,2,FALSE)),"",VLOOKUP(B31,data!$A$3:$AT$52,27,FALSE))</f>
        <v/>
      </c>
      <c r="M31" s="530"/>
      <c r="N31" s="531"/>
      <c r="O31" s="532"/>
      <c r="P31" s="533"/>
      <c r="Q31" s="534"/>
      <c r="R31" s="531"/>
      <c r="S31" s="535"/>
    </row>
    <row r="32" spans="1:19" ht="16.5" customHeight="1">
      <c r="A32" s="294"/>
      <c r="B32" s="316">
        <v>16</v>
      </c>
      <c r="C32" s="166" t="str">
        <f>IF(ISERROR(VLOOKUP(B32,data!$A$3:$AT$52,2,FALSE)),"",VLOOKUP(B32,data!$A$3:$AT$52,2,FALSE))</f>
        <v/>
      </c>
      <c r="D32" s="539" t="str">
        <f>IF(ISERROR(VLOOKUP(B32,data!$A$3:$AT$52,2,FALSE)),"",VLOOKUP(B32,data!$A$3:$AT$52,46,FALSE))</f>
        <v/>
      </c>
      <c r="E32" s="540"/>
      <c r="F32" s="541"/>
      <c r="G32" s="159" t="str">
        <f>IF(ISERROR(VLOOKUP(B32,data!$A$3:$AT$52,2,FALSE)),"",VLOOKUP(B32,data!$A$3:$AT$52,11,FALSE))</f>
        <v/>
      </c>
      <c r="H32" s="71" t="str">
        <f>IF(ISERROR(VLOOKUP(B32,入力シート!$A$7:$M$56,2,FALSE)),"",VLOOKUP(B32,入力シート!$A$7:$M$56,7,FALSE))</f>
        <v/>
      </c>
      <c r="I32" s="160" t="str">
        <f>IF(ISERROR(VLOOKUP(B32,data!$A$3:$AT$52,2,FALSE)),"",VLOOKUP(B32,data!$A$3:$AT$52,12,FALSE))</f>
        <v/>
      </c>
      <c r="J32" s="542" t="str">
        <f>IF(ISERROR(VLOOKUP(B32,data!$A$3:$AT$52,2,FALSE)),"",VLOOKUP(B32,data!$A$3:$AT$52,22,FALSE))</f>
        <v/>
      </c>
      <c r="K32" s="543"/>
      <c r="L32" s="508" t="str">
        <f>IF(ISERROR(VLOOKUP(B32,data!$A$3:$AT$52,2,FALSE)),"",VLOOKUP(B32,data!$A$3:$AT$52,27,FALSE))</f>
        <v/>
      </c>
      <c r="M32" s="509"/>
      <c r="N32" s="510"/>
      <c r="O32" s="511"/>
      <c r="P32" s="536"/>
      <c r="Q32" s="537"/>
      <c r="R32" s="510"/>
      <c r="S32" s="538"/>
    </row>
    <row r="33" spans="1:19" ht="16.5" customHeight="1">
      <c r="A33" s="294"/>
      <c r="B33" s="314">
        <v>17</v>
      </c>
      <c r="C33" s="164" t="str">
        <f>IF(ISERROR(VLOOKUP(B33,data!$A$3:$AT$52,2,FALSE)),"",VLOOKUP(B33,data!$A$3:$AT$52,2,FALSE))</f>
        <v/>
      </c>
      <c r="D33" s="498" t="str">
        <f>IF(ISERROR(VLOOKUP(B33,data!$A$3:$AT$52,2,FALSE)),"",VLOOKUP(B33,data!$A$3:$AT$52,46,FALSE))</f>
        <v/>
      </c>
      <c r="E33" s="499"/>
      <c r="F33" s="500"/>
      <c r="G33" s="157" t="str">
        <f>IF(ISERROR(VLOOKUP(B33,data!$A$3:$AT$52,2,FALSE)),"",VLOOKUP(B33,data!$A$3:$AT$52,11,FALSE))</f>
        <v/>
      </c>
      <c r="H33" s="69" t="str">
        <f>IF(ISERROR(VLOOKUP(B33,入力シート!$A$7:$M$56,2,FALSE)),"",VLOOKUP(B33,入力シート!$A$7:$M$56,7,FALSE))</f>
        <v/>
      </c>
      <c r="I33" s="156" t="str">
        <f>IF(ISERROR(VLOOKUP(B33,data!$A$3:$AT$52,2,FALSE)),"",VLOOKUP(B33,data!$A$3:$AT$52,12,FALSE))</f>
        <v/>
      </c>
      <c r="J33" s="501" t="str">
        <f>IF(ISERROR(VLOOKUP(B33,data!$A$3:$AT$52,2,FALSE)),"",VLOOKUP(B33,data!$A$3:$AT$52,22,FALSE))</f>
        <v/>
      </c>
      <c r="K33" s="502"/>
      <c r="L33" s="503" t="str">
        <f>IF(ISERROR(VLOOKUP(B33,data!$A$3:$AT$52,2,FALSE)),"",VLOOKUP(B33,data!$A$3:$AT$52,27,FALSE))</f>
        <v/>
      </c>
      <c r="M33" s="504"/>
      <c r="N33" s="496"/>
      <c r="O33" s="505"/>
      <c r="P33" s="506"/>
      <c r="Q33" s="507"/>
      <c r="R33" s="496"/>
      <c r="S33" s="497"/>
    </row>
    <row r="34" spans="1:19" ht="16.5" customHeight="1">
      <c r="A34" s="294"/>
      <c r="B34" s="314">
        <v>18</v>
      </c>
      <c r="C34" s="164" t="str">
        <f>IF(ISERROR(VLOOKUP(B34,data!$A$3:$AT$52,2,FALSE)),"",VLOOKUP(B34,data!$A$3:$AT$52,2,FALSE))</f>
        <v/>
      </c>
      <c r="D34" s="498" t="str">
        <f>IF(ISERROR(VLOOKUP(B34,data!$A$3:$AT$52,2,FALSE)),"",VLOOKUP(B34,data!$A$3:$AT$52,46,FALSE))</f>
        <v/>
      </c>
      <c r="E34" s="499"/>
      <c r="F34" s="500"/>
      <c r="G34" s="155" t="str">
        <f>IF(ISERROR(VLOOKUP(B34,data!$A$3:$AT$52,2,FALSE)),"",VLOOKUP(B34,data!$A$3:$AT$52,11,FALSE))</f>
        <v/>
      </c>
      <c r="H34" s="69" t="str">
        <f>IF(ISERROR(VLOOKUP(B34,入力シート!$A$7:$M$56,2,FALSE)),"",VLOOKUP(B34,入力シート!$A$7:$M$56,7,FALSE))</f>
        <v/>
      </c>
      <c r="I34" s="156" t="str">
        <f>IF(ISERROR(VLOOKUP(B34,data!$A$3:$AT$52,2,FALSE)),"",VLOOKUP(B34,data!$A$3:$AT$52,12,FALSE))</f>
        <v/>
      </c>
      <c r="J34" s="501" t="str">
        <f>IF(ISERROR(VLOOKUP(B34,data!$A$3:$AT$52,2,FALSE)),"",VLOOKUP(B34,data!$A$3:$AT$52,22,FALSE))</f>
        <v/>
      </c>
      <c r="K34" s="502"/>
      <c r="L34" s="503" t="str">
        <f>IF(ISERROR(VLOOKUP(B34,data!$A$3:$AT$52,2,FALSE)),"",VLOOKUP(B34,data!$A$3:$AT$52,27,FALSE))</f>
        <v/>
      </c>
      <c r="M34" s="504"/>
      <c r="N34" s="496"/>
      <c r="O34" s="505"/>
      <c r="P34" s="506"/>
      <c r="Q34" s="507"/>
      <c r="R34" s="496"/>
      <c r="S34" s="497"/>
    </row>
    <row r="35" spans="1:19" ht="16.5" customHeight="1">
      <c r="A35" s="294"/>
      <c r="B35" s="314">
        <v>19</v>
      </c>
      <c r="C35" s="164" t="str">
        <f>IF(ISERROR(VLOOKUP(B35,data!$A$3:$AT$52,2,FALSE)),"",VLOOKUP(B35,data!$A$3:$AT$52,2,FALSE))</f>
        <v/>
      </c>
      <c r="D35" s="498" t="str">
        <f>IF(ISERROR(VLOOKUP(B35,data!$A$3:$AT$52,2,FALSE)),"",VLOOKUP(B35,data!$A$3:$AT$52,46,FALSE))</f>
        <v/>
      </c>
      <c r="E35" s="499"/>
      <c r="F35" s="500"/>
      <c r="G35" s="157" t="str">
        <f>IF(ISERROR(VLOOKUP(B35,data!$A$3:$AT$52,2,FALSE)),"",VLOOKUP(B35,data!$A$3:$AT$52,11,FALSE))</f>
        <v/>
      </c>
      <c r="H35" s="69" t="str">
        <f>IF(ISERROR(VLOOKUP(B35,入力シート!$A$7:$M$56,2,FALSE)),"",VLOOKUP(B35,入力シート!$A$7:$M$56,7,FALSE))</f>
        <v/>
      </c>
      <c r="I35" s="156" t="str">
        <f>IF(ISERROR(VLOOKUP(B35,data!$A$3:$AT$52,2,FALSE)),"",VLOOKUP(B35,data!$A$3:$AT$52,12,FALSE))</f>
        <v/>
      </c>
      <c r="J35" s="501" t="str">
        <f>IF(ISERROR(VLOOKUP(B35,data!$A$3:$AT$52,2,FALSE)),"",VLOOKUP(B35,data!$A$3:$AT$52,22,FALSE))</f>
        <v/>
      </c>
      <c r="K35" s="502"/>
      <c r="L35" s="503" t="str">
        <f>IF(ISERROR(VLOOKUP(B35,data!$A$3:$AT$52,2,FALSE)),"",VLOOKUP(B35,data!$A$3:$AT$52,27,FALSE))</f>
        <v/>
      </c>
      <c r="M35" s="504"/>
      <c r="N35" s="496"/>
      <c r="O35" s="505"/>
      <c r="P35" s="506"/>
      <c r="Q35" s="507"/>
      <c r="R35" s="496"/>
      <c r="S35" s="497"/>
    </row>
    <row r="36" spans="1:19" ht="16.5" customHeight="1">
      <c r="A36" s="294"/>
      <c r="B36" s="317">
        <v>20</v>
      </c>
      <c r="C36" s="167" t="str">
        <f>IF(ISERROR(VLOOKUP(B36,data!$A$3:$AT$52,2,FALSE)),"",VLOOKUP(B36,data!$A$3:$AT$52,2,FALSE))</f>
        <v/>
      </c>
      <c r="D36" s="524" t="str">
        <f>IF(ISERROR(VLOOKUP(B36,data!$A$3:$AT$52,2,FALSE)),"",VLOOKUP(B36,data!$A$3:$AT$52,46,FALSE))</f>
        <v/>
      </c>
      <c r="E36" s="525"/>
      <c r="F36" s="526"/>
      <c r="G36" s="161" t="str">
        <f>IF(ISERROR(VLOOKUP(B36,data!$A$3:$AT$52,2,FALSE)),"",VLOOKUP(B36,data!$A$3:$AT$52,11,FALSE))</f>
        <v/>
      </c>
      <c r="H36" s="72" t="str">
        <f>IF(ISERROR(VLOOKUP(B36,入力シート!$A$7:$M$56,2,FALSE)),"",VLOOKUP(B36,入力シート!$A$7:$M$56,7,FALSE))</f>
        <v/>
      </c>
      <c r="I36" s="162" t="str">
        <f>IF(ISERROR(VLOOKUP(B36,data!$A$3:$AT$52,2,FALSE)),"",VLOOKUP(B36,data!$A$3:$AT$52,12,FALSE))</f>
        <v/>
      </c>
      <c r="J36" s="527" t="str">
        <f>IF(ISERROR(VLOOKUP(B36,data!$A$3:$AT$52,2,FALSE)),"",VLOOKUP(B36,data!$A$3:$AT$52,22,FALSE))</f>
        <v/>
      </c>
      <c r="K36" s="528"/>
      <c r="L36" s="529" t="str">
        <f>IF(ISERROR(VLOOKUP(B36,data!$A$3:$AT$52,2,FALSE)),"",VLOOKUP(B36,data!$A$3:$AT$52,27,FALSE))</f>
        <v/>
      </c>
      <c r="M36" s="530"/>
      <c r="N36" s="531"/>
      <c r="O36" s="532"/>
      <c r="P36" s="533"/>
      <c r="Q36" s="534"/>
      <c r="R36" s="531"/>
      <c r="S36" s="535"/>
    </row>
    <row r="37" spans="1:19" ht="16.5" customHeight="1">
      <c r="A37" s="294"/>
      <c r="B37" s="316">
        <v>21</v>
      </c>
      <c r="C37" s="166" t="str">
        <f>IF(ISERROR(VLOOKUP(B37,data!$A$3:$AT$52,2,FALSE)),"",VLOOKUP(B37,data!$A$3:$AT$52,2,FALSE))</f>
        <v/>
      </c>
      <c r="D37" s="539" t="str">
        <f>IF(ISERROR(VLOOKUP(B37,data!$A$3:$AT$52,2,FALSE)),"",VLOOKUP(B37,data!$A$3:$AT$52,46,FALSE))</f>
        <v/>
      </c>
      <c r="E37" s="540"/>
      <c r="F37" s="541"/>
      <c r="G37" s="159" t="str">
        <f>IF(ISERROR(VLOOKUP(B37,data!$A$3:$AT$52,2,FALSE)),"",VLOOKUP(B37,data!$A$3:$AT$52,11,FALSE))</f>
        <v/>
      </c>
      <c r="H37" s="71" t="str">
        <f>IF(ISERROR(VLOOKUP(B37,入力シート!$A$7:$M$56,2,FALSE)),"",VLOOKUP(B37,入力シート!$A$7:$M$56,7,FALSE))</f>
        <v/>
      </c>
      <c r="I37" s="160" t="str">
        <f>IF(ISERROR(VLOOKUP(B37,data!$A$3:$AT$52,2,FALSE)),"",VLOOKUP(B37,data!$A$3:$AT$52,12,FALSE))</f>
        <v/>
      </c>
      <c r="J37" s="542" t="str">
        <f>IF(ISERROR(VLOOKUP(B37,data!$A$3:$AT$52,2,FALSE)),"",VLOOKUP(B37,data!$A$3:$AT$52,22,FALSE))</f>
        <v/>
      </c>
      <c r="K37" s="543"/>
      <c r="L37" s="508" t="str">
        <f>IF(ISERROR(VLOOKUP(B37,data!$A$3:$AT$52,2,FALSE)),"",VLOOKUP(B37,data!$A$3:$AT$52,27,FALSE))</f>
        <v/>
      </c>
      <c r="M37" s="509"/>
      <c r="N37" s="510"/>
      <c r="O37" s="511"/>
      <c r="P37" s="536"/>
      <c r="Q37" s="537"/>
      <c r="R37" s="510"/>
      <c r="S37" s="538"/>
    </row>
    <row r="38" spans="1:19" ht="16.5" customHeight="1">
      <c r="A38" s="294"/>
      <c r="B38" s="314">
        <v>22</v>
      </c>
      <c r="C38" s="164" t="str">
        <f>IF(ISERROR(VLOOKUP(B38,data!$A$3:$AT$52,2,FALSE)),"",VLOOKUP(B38,data!$A$3:$AT$52,2,FALSE))</f>
        <v/>
      </c>
      <c r="D38" s="498" t="str">
        <f>IF(ISERROR(VLOOKUP(B38,data!$A$3:$AT$52,2,FALSE)),"",VLOOKUP(B38,data!$A$3:$AT$52,46,FALSE))</f>
        <v/>
      </c>
      <c r="E38" s="499"/>
      <c r="F38" s="500"/>
      <c r="G38" s="157" t="str">
        <f>IF(ISERROR(VLOOKUP(B38,data!$A$3:$AT$52,2,FALSE)),"",VLOOKUP(B38,data!$A$3:$AT$52,11,FALSE))</f>
        <v/>
      </c>
      <c r="H38" s="69" t="str">
        <f>IF(ISERROR(VLOOKUP(B38,入力シート!$A$7:$M$56,2,FALSE)),"",VLOOKUP(B38,入力シート!$A$7:$M$56,7,FALSE))</f>
        <v/>
      </c>
      <c r="I38" s="156" t="str">
        <f>IF(ISERROR(VLOOKUP(B38,data!$A$3:$AT$52,2,FALSE)),"",VLOOKUP(B38,data!$A$3:$AT$52,12,FALSE))</f>
        <v/>
      </c>
      <c r="J38" s="501" t="str">
        <f>IF(ISERROR(VLOOKUP(B38,data!$A$3:$AT$52,2,FALSE)),"",VLOOKUP(B38,data!$A$3:$AT$52,22,FALSE))</f>
        <v/>
      </c>
      <c r="K38" s="502"/>
      <c r="L38" s="503" t="str">
        <f>IF(ISERROR(VLOOKUP(B38,data!$A$3:$AT$52,2,FALSE)),"",VLOOKUP(B38,data!$A$3:$AT$52,27,FALSE))</f>
        <v/>
      </c>
      <c r="M38" s="504"/>
      <c r="N38" s="496"/>
      <c r="O38" s="505"/>
      <c r="P38" s="506"/>
      <c r="Q38" s="507"/>
      <c r="R38" s="496"/>
      <c r="S38" s="497"/>
    </row>
    <row r="39" spans="1:19" ht="16.5" customHeight="1">
      <c r="A39" s="294"/>
      <c r="B39" s="314">
        <v>23</v>
      </c>
      <c r="C39" s="164" t="str">
        <f>IF(ISERROR(VLOOKUP(B39,data!$A$3:$AT$52,2,FALSE)),"",VLOOKUP(B39,data!$A$3:$AT$52,2,FALSE))</f>
        <v/>
      </c>
      <c r="D39" s="498" t="str">
        <f>IF(ISERROR(VLOOKUP(B39,data!$A$3:$AT$52,2,FALSE)),"",VLOOKUP(B39,data!$A$3:$AT$52,46,FALSE))</f>
        <v/>
      </c>
      <c r="E39" s="499"/>
      <c r="F39" s="500"/>
      <c r="G39" s="155" t="str">
        <f>IF(ISERROR(VLOOKUP(B39,data!$A$3:$AT$52,2,FALSE)),"",VLOOKUP(B39,data!$A$3:$AT$52,11,FALSE))</f>
        <v/>
      </c>
      <c r="H39" s="69" t="str">
        <f>IF(ISERROR(VLOOKUP(B39,入力シート!$A$7:$M$56,2,FALSE)),"",VLOOKUP(B39,入力シート!$A$7:$M$56,7,FALSE))</f>
        <v/>
      </c>
      <c r="I39" s="156" t="str">
        <f>IF(ISERROR(VLOOKUP(B39,data!$A$3:$AT$52,2,FALSE)),"",VLOOKUP(B39,data!$A$3:$AT$52,12,FALSE))</f>
        <v/>
      </c>
      <c r="J39" s="501" t="str">
        <f>IF(ISERROR(VLOOKUP(B39,data!$A$3:$AT$52,2,FALSE)),"",VLOOKUP(B39,data!$A$3:$AT$52,22,FALSE))</f>
        <v/>
      </c>
      <c r="K39" s="502"/>
      <c r="L39" s="503" t="str">
        <f>IF(ISERROR(VLOOKUP(B39,data!$A$3:$AT$52,2,FALSE)),"",VLOOKUP(B39,data!$A$3:$AT$52,27,FALSE))</f>
        <v/>
      </c>
      <c r="M39" s="504"/>
      <c r="N39" s="496"/>
      <c r="O39" s="505"/>
      <c r="P39" s="506"/>
      <c r="Q39" s="507"/>
      <c r="R39" s="496"/>
      <c r="S39" s="497"/>
    </row>
    <row r="40" spans="1:19" ht="16.5" customHeight="1">
      <c r="A40" s="294"/>
      <c r="B40" s="314">
        <v>24</v>
      </c>
      <c r="C40" s="164" t="str">
        <f>IF(ISERROR(VLOOKUP(B40,data!$A$3:$AT$52,2,FALSE)),"",VLOOKUP(B40,data!$A$3:$AT$52,2,FALSE))</f>
        <v/>
      </c>
      <c r="D40" s="498" t="str">
        <f>IF(ISERROR(VLOOKUP(B40,data!$A$3:$AT$52,2,FALSE)),"",VLOOKUP(B40,data!$A$3:$AT$52,46,FALSE))</f>
        <v/>
      </c>
      <c r="E40" s="499"/>
      <c r="F40" s="500"/>
      <c r="G40" s="157" t="str">
        <f>IF(ISERROR(VLOOKUP(B40,data!$A$3:$AT$52,2,FALSE)),"",VLOOKUP(B40,data!$A$3:$AT$52,11,FALSE))</f>
        <v/>
      </c>
      <c r="H40" s="69" t="str">
        <f>IF(ISERROR(VLOOKUP(B40,入力シート!$A$7:$M$56,2,FALSE)),"",VLOOKUP(B40,入力シート!$A$7:$M$56,7,FALSE))</f>
        <v/>
      </c>
      <c r="I40" s="156" t="str">
        <f>IF(ISERROR(VLOOKUP(B40,data!$A$3:$AT$52,2,FALSE)),"",VLOOKUP(B40,data!$A$3:$AT$52,12,FALSE))</f>
        <v/>
      </c>
      <c r="J40" s="501" t="str">
        <f>IF(ISERROR(VLOOKUP(B40,data!$A$3:$AT$52,2,FALSE)),"",VLOOKUP(B40,data!$A$3:$AT$52,22,FALSE))</f>
        <v/>
      </c>
      <c r="K40" s="502"/>
      <c r="L40" s="503" t="str">
        <f>IF(ISERROR(VLOOKUP(B40,data!$A$3:$AT$52,2,FALSE)),"",VLOOKUP(B40,data!$A$3:$AT$52,27,FALSE))</f>
        <v/>
      </c>
      <c r="M40" s="504"/>
      <c r="N40" s="496"/>
      <c r="O40" s="505"/>
      <c r="P40" s="506"/>
      <c r="Q40" s="507"/>
      <c r="R40" s="496"/>
      <c r="S40" s="497"/>
    </row>
    <row r="41" spans="1:19" ht="16.5" customHeight="1">
      <c r="A41" s="294"/>
      <c r="B41" s="317">
        <v>25</v>
      </c>
      <c r="C41" s="167" t="str">
        <f>IF(ISERROR(VLOOKUP(B41,data!$A$3:$AT$52,2,FALSE)),"",VLOOKUP(B41,data!$A$3:$AT$52,2,FALSE))</f>
        <v/>
      </c>
      <c r="D41" s="524" t="str">
        <f>IF(ISERROR(VLOOKUP(B41,data!$A$3:$AT$52,2,FALSE)),"",VLOOKUP(B41,data!$A$3:$AT$52,46,FALSE))</f>
        <v/>
      </c>
      <c r="E41" s="525"/>
      <c r="F41" s="526"/>
      <c r="G41" s="161" t="str">
        <f>IF(ISERROR(VLOOKUP(B41,data!$A$3:$AT$52,2,FALSE)),"",VLOOKUP(B41,data!$A$3:$AT$52,11,FALSE))</f>
        <v/>
      </c>
      <c r="H41" s="72" t="str">
        <f>IF(ISERROR(VLOOKUP(B41,入力シート!$A$7:$M$56,2,FALSE)),"",VLOOKUP(B41,入力シート!$A$7:$M$56,7,FALSE))</f>
        <v/>
      </c>
      <c r="I41" s="162" t="str">
        <f>IF(ISERROR(VLOOKUP(B41,data!$A$3:$AT$52,2,FALSE)),"",VLOOKUP(B41,data!$A$3:$AT$52,12,FALSE))</f>
        <v/>
      </c>
      <c r="J41" s="527" t="str">
        <f>IF(ISERROR(VLOOKUP(B41,data!$A$3:$AT$52,2,FALSE)),"",VLOOKUP(B41,data!$A$3:$AT$52,22,FALSE))</f>
        <v/>
      </c>
      <c r="K41" s="528"/>
      <c r="L41" s="529" t="str">
        <f>IF(ISERROR(VLOOKUP(B41,data!$A$3:$AT$52,2,FALSE)),"",VLOOKUP(B41,data!$A$3:$AT$52,27,FALSE))</f>
        <v/>
      </c>
      <c r="M41" s="530"/>
      <c r="N41" s="531"/>
      <c r="O41" s="532"/>
      <c r="P41" s="533"/>
      <c r="Q41" s="534"/>
      <c r="R41" s="531"/>
      <c r="S41" s="535"/>
    </row>
    <row r="42" spans="1:19" ht="16.5" customHeight="1">
      <c r="A42" s="294"/>
      <c r="B42" s="316">
        <v>26</v>
      </c>
      <c r="C42" s="166" t="str">
        <f>IF(ISERROR(VLOOKUP(B42,data!$A$3:$AT$52,2,FALSE)),"",VLOOKUP(B42,data!$A$3:$AT$52,2,FALSE))</f>
        <v/>
      </c>
      <c r="D42" s="539" t="str">
        <f>IF(ISERROR(VLOOKUP(B42,data!$A$3:$AT$52,2,FALSE)),"",VLOOKUP(B42,data!$A$3:$AT$52,46,FALSE))</f>
        <v/>
      </c>
      <c r="E42" s="540"/>
      <c r="F42" s="541"/>
      <c r="G42" s="159" t="str">
        <f>IF(ISERROR(VLOOKUP(B42,data!$A$3:$AT$52,2,FALSE)),"",VLOOKUP(B42,data!$A$3:$AT$52,11,FALSE))</f>
        <v/>
      </c>
      <c r="H42" s="71" t="str">
        <f>IF(ISERROR(VLOOKUP(B42,入力シート!$A$7:$M$56,2,FALSE)),"",VLOOKUP(B42,入力シート!$A$7:$M$56,7,FALSE))</f>
        <v/>
      </c>
      <c r="I42" s="160" t="str">
        <f>IF(ISERROR(VLOOKUP(B42,data!$A$3:$AT$52,2,FALSE)),"",VLOOKUP(B42,data!$A$3:$AT$52,12,FALSE))</f>
        <v/>
      </c>
      <c r="J42" s="542" t="str">
        <f>IF(ISERROR(VLOOKUP(B42,data!$A$3:$AT$52,2,FALSE)),"",VLOOKUP(B42,data!$A$3:$AT$52,22,FALSE))</f>
        <v/>
      </c>
      <c r="K42" s="543"/>
      <c r="L42" s="508" t="str">
        <f>IF(ISERROR(VLOOKUP(B42,data!$A$3:$AT$52,2,FALSE)),"",VLOOKUP(B42,data!$A$3:$AT$52,27,FALSE))</f>
        <v/>
      </c>
      <c r="M42" s="509"/>
      <c r="N42" s="510"/>
      <c r="O42" s="511"/>
      <c r="P42" s="536"/>
      <c r="Q42" s="537"/>
      <c r="R42" s="510"/>
      <c r="S42" s="538"/>
    </row>
    <row r="43" spans="1:19" ht="16.5" customHeight="1">
      <c r="A43" s="294"/>
      <c r="B43" s="314">
        <v>27</v>
      </c>
      <c r="C43" s="164" t="str">
        <f>IF(ISERROR(VLOOKUP(B43,data!$A$3:$AT$52,2,FALSE)),"",VLOOKUP(B43,data!$A$3:$AT$52,2,FALSE))</f>
        <v/>
      </c>
      <c r="D43" s="498" t="str">
        <f>IF(ISERROR(VLOOKUP(B43,data!$A$3:$AT$52,2,FALSE)),"",VLOOKUP(B43,data!$A$3:$AT$52,46,FALSE))</f>
        <v/>
      </c>
      <c r="E43" s="499"/>
      <c r="F43" s="500"/>
      <c r="G43" s="157" t="str">
        <f>IF(ISERROR(VLOOKUP(B43,data!$A$3:$AT$52,2,FALSE)),"",VLOOKUP(B43,data!$A$3:$AT$52,11,FALSE))</f>
        <v/>
      </c>
      <c r="H43" s="69" t="str">
        <f>IF(ISERROR(VLOOKUP(B43,入力シート!$A$7:$M$56,2,FALSE)),"",VLOOKUP(B43,入力シート!$A$7:$M$56,7,FALSE))</f>
        <v/>
      </c>
      <c r="I43" s="156" t="str">
        <f>IF(ISERROR(VLOOKUP(B43,data!$A$3:$AT$52,2,FALSE)),"",VLOOKUP(B43,data!$A$3:$AT$52,12,FALSE))</f>
        <v/>
      </c>
      <c r="J43" s="501" t="str">
        <f>IF(ISERROR(VLOOKUP(B43,data!$A$3:$AT$52,2,FALSE)),"",VLOOKUP(B43,data!$A$3:$AT$52,22,FALSE))</f>
        <v/>
      </c>
      <c r="K43" s="502"/>
      <c r="L43" s="503" t="str">
        <f>IF(ISERROR(VLOOKUP(B43,data!$A$3:$AT$52,2,FALSE)),"",VLOOKUP(B43,data!$A$3:$AT$52,27,FALSE))</f>
        <v/>
      </c>
      <c r="M43" s="504"/>
      <c r="N43" s="496"/>
      <c r="O43" s="505"/>
      <c r="P43" s="506"/>
      <c r="Q43" s="507"/>
      <c r="R43" s="496"/>
      <c r="S43" s="497"/>
    </row>
    <row r="44" spans="1:19" ht="16.5" customHeight="1">
      <c r="A44" s="294"/>
      <c r="B44" s="314">
        <v>28</v>
      </c>
      <c r="C44" s="164" t="str">
        <f>IF(ISERROR(VLOOKUP(B44,data!$A$3:$AT$52,2,FALSE)),"",VLOOKUP(B44,data!$A$3:$AT$52,2,FALSE))</f>
        <v/>
      </c>
      <c r="D44" s="498" t="str">
        <f>IF(ISERROR(VLOOKUP(B44,data!$A$3:$AT$52,2,FALSE)),"",VLOOKUP(B44,data!$A$3:$AT$52,46,FALSE))</f>
        <v/>
      </c>
      <c r="E44" s="499"/>
      <c r="F44" s="500"/>
      <c r="G44" s="155" t="str">
        <f>IF(ISERROR(VLOOKUP(B44,data!$A$3:$AT$52,2,FALSE)),"",VLOOKUP(B44,data!$A$3:$AT$52,11,FALSE))</f>
        <v/>
      </c>
      <c r="H44" s="69" t="str">
        <f>IF(ISERROR(VLOOKUP(B44,入力シート!$A$7:$M$56,2,FALSE)),"",VLOOKUP(B44,入力シート!$A$7:$M$56,7,FALSE))</f>
        <v/>
      </c>
      <c r="I44" s="156" t="str">
        <f>IF(ISERROR(VLOOKUP(B44,data!$A$3:$AT$52,2,FALSE)),"",VLOOKUP(B44,data!$A$3:$AT$52,12,FALSE))</f>
        <v/>
      </c>
      <c r="J44" s="501" t="str">
        <f>IF(ISERROR(VLOOKUP(B44,data!$A$3:$AT$52,2,FALSE)),"",VLOOKUP(B44,data!$A$3:$AT$52,22,FALSE))</f>
        <v/>
      </c>
      <c r="K44" s="502"/>
      <c r="L44" s="503" t="str">
        <f>IF(ISERROR(VLOOKUP(B44,data!$A$3:$AT$52,2,FALSE)),"",VLOOKUP(B44,data!$A$3:$AT$52,27,FALSE))</f>
        <v/>
      </c>
      <c r="M44" s="504"/>
      <c r="N44" s="496"/>
      <c r="O44" s="505"/>
      <c r="P44" s="506"/>
      <c r="Q44" s="507"/>
      <c r="R44" s="496"/>
      <c r="S44" s="497"/>
    </row>
    <row r="45" spans="1:19" ht="16.5" customHeight="1">
      <c r="A45" s="294"/>
      <c r="B45" s="314">
        <v>29</v>
      </c>
      <c r="C45" s="164" t="str">
        <f>IF(ISERROR(VLOOKUP(B45,data!$A$3:$AT$52,2,FALSE)),"",VLOOKUP(B45,data!$A$3:$AT$52,2,FALSE))</f>
        <v/>
      </c>
      <c r="D45" s="498" t="str">
        <f>IF(ISERROR(VLOOKUP(B45,data!$A$3:$AT$52,2,FALSE)),"",VLOOKUP(B45,data!$A$3:$AT$52,46,FALSE))</f>
        <v/>
      </c>
      <c r="E45" s="499"/>
      <c r="F45" s="500"/>
      <c r="G45" s="157" t="str">
        <f>IF(ISERROR(VLOOKUP(B45,data!$A$3:$AT$52,2,FALSE)),"",VLOOKUP(B45,data!$A$3:$AT$52,11,FALSE))</f>
        <v/>
      </c>
      <c r="H45" s="69" t="str">
        <f>IF(ISERROR(VLOOKUP(B45,入力シート!$A$7:$M$56,2,FALSE)),"",VLOOKUP(B45,入力シート!$A$7:$M$56,7,FALSE))</f>
        <v/>
      </c>
      <c r="I45" s="156" t="str">
        <f>IF(ISERROR(VLOOKUP(B45,data!$A$3:$AT$52,2,FALSE)),"",VLOOKUP(B45,data!$A$3:$AT$52,12,FALSE))</f>
        <v/>
      </c>
      <c r="J45" s="501" t="str">
        <f>IF(ISERROR(VLOOKUP(B45,data!$A$3:$AT$52,2,FALSE)),"",VLOOKUP(B45,data!$A$3:$AT$52,22,FALSE))</f>
        <v/>
      </c>
      <c r="K45" s="502"/>
      <c r="L45" s="503" t="str">
        <f>IF(ISERROR(VLOOKUP(B45,data!$A$3:$AT$52,2,FALSE)),"",VLOOKUP(B45,data!$A$3:$AT$52,27,FALSE))</f>
        <v/>
      </c>
      <c r="M45" s="504"/>
      <c r="N45" s="496"/>
      <c r="O45" s="505"/>
      <c r="P45" s="506"/>
      <c r="Q45" s="507"/>
      <c r="R45" s="496"/>
      <c r="S45" s="497"/>
    </row>
    <row r="46" spans="1:19" ht="16.5" customHeight="1">
      <c r="A46" s="294"/>
      <c r="B46" s="317">
        <v>30</v>
      </c>
      <c r="C46" s="167" t="str">
        <f>IF(ISERROR(VLOOKUP(B46,data!$A$3:$AT$52,2,FALSE)),"",VLOOKUP(B46,data!$A$3:$AT$52,2,FALSE))</f>
        <v/>
      </c>
      <c r="D46" s="524" t="str">
        <f>IF(ISERROR(VLOOKUP(B46,data!$A$3:$AT$52,2,FALSE)),"",VLOOKUP(B46,data!$A$3:$AT$52,46,FALSE))</f>
        <v/>
      </c>
      <c r="E46" s="525"/>
      <c r="F46" s="526"/>
      <c r="G46" s="161" t="str">
        <f>IF(ISERROR(VLOOKUP(B46,data!$A$3:$AT$52,2,FALSE)),"",VLOOKUP(B46,data!$A$3:$AT$52,11,FALSE))</f>
        <v/>
      </c>
      <c r="H46" s="72" t="str">
        <f>IF(ISERROR(VLOOKUP(B46,入力シート!$A$7:$M$56,2,FALSE)),"",VLOOKUP(B46,入力シート!$A$7:$M$56,7,FALSE))</f>
        <v/>
      </c>
      <c r="I46" s="162" t="str">
        <f>IF(ISERROR(VLOOKUP(B46,data!$A$3:$AT$52,2,FALSE)),"",VLOOKUP(B46,data!$A$3:$AT$52,12,FALSE))</f>
        <v/>
      </c>
      <c r="J46" s="527" t="str">
        <f>IF(ISERROR(VLOOKUP(B46,data!$A$3:$AT$52,2,FALSE)),"",VLOOKUP(B46,data!$A$3:$AT$52,22,FALSE))</f>
        <v/>
      </c>
      <c r="K46" s="528"/>
      <c r="L46" s="529" t="str">
        <f>IF(ISERROR(VLOOKUP(B46,data!$A$3:$AT$52,2,FALSE)),"",VLOOKUP(B46,data!$A$3:$AT$52,27,FALSE))</f>
        <v/>
      </c>
      <c r="M46" s="530"/>
      <c r="N46" s="531"/>
      <c r="O46" s="532"/>
      <c r="P46" s="533"/>
      <c r="Q46" s="534"/>
      <c r="R46" s="531"/>
      <c r="S46" s="535"/>
    </row>
    <row r="47" spans="1:19" ht="16.5" customHeight="1">
      <c r="A47" s="294"/>
      <c r="B47" s="316">
        <v>31</v>
      </c>
      <c r="C47" s="166" t="str">
        <f>IF(ISERROR(VLOOKUP(B47,data!$A$3:$AT$52,2,FALSE)),"",VLOOKUP(B47,data!$A$3:$AT$52,2,FALSE))</f>
        <v/>
      </c>
      <c r="D47" s="539" t="str">
        <f>IF(ISERROR(VLOOKUP(B47,data!$A$3:$AT$52,2,FALSE)),"",VLOOKUP(B47,data!$A$3:$AT$52,46,FALSE))</f>
        <v/>
      </c>
      <c r="E47" s="540"/>
      <c r="F47" s="541"/>
      <c r="G47" s="159" t="str">
        <f>IF(ISERROR(VLOOKUP(B47,data!$A$3:$AT$52,2,FALSE)),"",VLOOKUP(B47,data!$A$3:$AT$52,11,FALSE))</f>
        <v/>
      </c>
      <c r="H47" s="71" t="str">
        <f>IF(ISERROR(VLOOKUP(B47,入力シート!$A$7:$M$56,2,FALSE)),"",VLOOKUP(B47,入力シート!$A$7:$M$56,7,FALSE))</f>
        <v/>
      </c>
      <c r="I47" s="160" t="str">
        <f>IF(ISERROR(VLOOKUP(B47,data!$A$3:$AT$52,2,FALSE)),"",VLOOKUP(B47,data!$A$3:$AT$52,12,FALSE))</f>
        <v/>
      </c>
      <c r="J47" s="542" t="str">
        <f>IF(ISERROR(VLOOKUP(B47,data!$A$3:$AT$52,2,FALSE)),"",VLOOKUP(B47,data!$A$3:$AT$52,22,FALSE))</f>
        <v/>
      </c>
      <c r="K47" s="543"/>
      <c r="L47" s="508" t="str">
        <f>IF(ISERROR(VLOOKUP(B47,data!$A$3:$AT$52,2,FALSE)),"",VLOOKUP(B47,data!$A$3:$AT$52,27,FALSE))</f>
        <v/>
      </c>
      <c r="M47" s="509"/>
      <c r="N47" s="510"/>
      <c r="O47" s="511"/>
      <c r="P47" s="536"/>
      <c r="Q47" s="537"/>
      <c r="R47" s="510"/>
      <c r="S47" s="538"/>
    </row>
    <row r="48" spans="1:19" ht="16.5" customHeight="1">
      <c r="A48" s="294"/>
      <c r="B48" s="314">
        <v>32</v>
      </c>
      <c r="C48" s="164" t="str">
        <f>IF(ISERROR(VLOOKUP(B48,data!$A$3:$AT$52,2,FALSE)),"",VLOOKUP(B48,data!$A$3:$AT$52,2,FALSE))</f>
        <v/>
      </c>
      <c r="D48" s="498" t="str">
        <f>IF(ISERROR(VLOOKUP(B48,data!$A$3:$AT$52,2,FALSE)),"",VLOOKUP(B48,data!$A$3:$AT$52,46,FALSE))</f>
        <v/>
      </c>
      <c r="E48" s="499"/>
      <c r="F48" s="500"/>
      <c r="G48" s="157" t="str">
        <f>IF(ISERROR(VLOOKUP(B48,data!$A$3:$AT$52,2,FALSE)),"",VLOOKUP(B48,data!$A$3:$AT$52,11,FALSE))</f>
        <v/>
      </c>
      <c r="H48" s="69" t="str">
        <f>IF(ISERROR(VLOOKUP(B48,入力シート!$A$7:$M$56,2,FALSE)),"",VLOOKUP(B48,入力シート!$A$7:$M$56,7,FALSE))</f>
        <v/>
      </c>
      <c r="I48" s="156" t="str">
        <f>IF(ISERROR(VLOOKUP(B48,data!$A$3:$AT$52,2,FALSE)),"",VLOOKUP(B48,data!$A$3:$AT$52,12,FALSE))</f>
        <v/>
      </c>
      <c r="J48" s="501" t="str">
        <f>IF(ISERROR(VLOOKUP(B48,data!$A$3:$AT$52,2,FALSE)),"",VLOOKUP(B48,data!$A$3:$AT$52,22,FALSE))</f>
        <v/>
      </c>
      <c r="K48" s="502"/>
      <c r="L48" s="503" t="str">
        <f>IF(ISERROR(VLOOKUP(B48,data!$A$3:$AT$52,2,FALSE)),"",VLOOKUP(B48,data!$A$3:$AT$52,27,FALSE))</f>
        <v/>
      </c>
      <c r="M48" s="504"/>
      <c r="N48" s="496"/>
      <c r="O48" s="505"/>
      <c r="P48" s="506"/>
      <c r="Q48" s="507"/>
      <c r="R48" s="496"/>
      <c r="S48" s="497"/>
    </row>
    <row r="49" spans="1:19" ht="16.5" customHeight="1">
      <c r="A49" s="294"/>
      <c r="B49" s="314">
        <v>33</v>
      </c>
      <c r="C49" s="164" t="str">
        <f>IF(ISERROR(VLOOKUP(B49,data!$A$3:$AT$52,2,FALSE)),"",VLOOKUP(B49,data!$A$3:$AT$52,2,FALSE))</f>
        <v/>
      </c>
      <c r="D49" s="498" t="str">
        <f>IF(ISERROR(VLOOKUP(B49,data!$A$3:$AT$52,2,FALSE)),"",VLOOKUP(B49,data!$A$3:$AT$52,46,FALSE))</f>
        <v/>
      </c>
      <c r="E49" s="499"/>
      <c r="F49" s="500"/>
      <c r="G49" s="155" t="str">
        <f>IF(ISERROR(VLOOKUP(B49,data!$A$3:$AT$52,2,FALSE)),"",VLOOKUP(B49,data!$A$3:$AT$52,11,FALSE))</f>
        <v/>
      </c>
      <c r="H49" s="69" t="str">
        <f>IF(ISERROR(VLOOKUP(B49,入力シート!$A$7:$M$56,2,FALSE)),"",VLOOKUP(B49,入力シート!$A$7:$M$56,7,FALSE))</f>
        <v/>
      </c>
      <c r="I49" s="156" t="str">
        <f>IF(ISERROR(VLOOKUP(B49,data!$A$3:$AT$52,2,FALSE)),"",VLOOKUP(B49,data!$A$3:$AT$52,12,FALSE))</f>
        <v/>
      </c>
      <c r="J49" s="501" t="str">
        <f>IF(ISERROR(VLOOKUP(B49,data!$A$3:$AT$52,2,FALSE)),"",VLOOKUP(B49,data!$A$3:$AT$52,22,FALSE))</f>
        <v/>
      </c>
      <c r="K49" s="502"/>
      <c r="L49" s="503" t="str">
        <f>IF(ISERROR(VLOOKUP(B49,data!$A$3:$AT$52,2,FALSE)),"",VLOOKUP(B49,data!$A$3:$AT$52,27,FALSE))</f>
        <v/>
      </c>
      <c r="M49" s="504"/>
      <c r="N49" s="496"/>
      <c r="O49" s="505"/>
      <c r="P49" s="506"/>
      <c r="Q49" s="507"/>
      <c r="R49" s="496"/>
      <c r="S49" s="497"/>
    </row>
    <row r="50" spans="1:19" ht="16.5" customHeight="1">
      <c r="A50" s="294"/>
      <c r="B50" s="314">
        <v>34</v>
      </c>
      <c r="C50" s="164" t="str">
        <f>IF(ISERROR(VLOOKUP(B50,data!$A$3:$AT$52,2,FALSE)),"",VLOOKUP(B50,data!$A$3:$AT$52,2,FALSE))</f>
        <v/>
      </c>
      <c r="D50" s="498" t="str">
        <f>IF(ISERROR(VLOOKUP(B50,data!$A$3:$AT$52,2,FALSE)),"",VLOOKUP(B50,data!$A$3:$AT$52,46,FALSE))</f>
        <v/>
      </c>
      <c r="E50" s="499"/>
      <c r="F50" s="500"/>
      <c r="G50" s="157" t="str">
        <f>IF(ISERROR(VLOOKUP(B50,data!$A$3:$AT$52,2,FALSE)),"",VLOOKUP(B50,data!$A$3:$AT$52,11,FALSE))</f>
        <v/>
      </c>
      <c r="H50" s="69" t="str">
        <f>IF(ISERROR(VLOOKUP(B50,入力シート!$A$7:$M$56,2,FALSE)),"",VLOOKUP(B50,入力シート!$A$7:$M$56,7,FALSE))</f>
        <v/>
      </c>
      <c r="I50" s="156" t="str">
        <f>IF(ISERROR(VLOOKUP(B50,data!$A$3:$AT$52,2,FALSE)),"",VLOOKUP(B50,data!$A$3:$AT$52,12,FALSE))</f>
        <v/>
      </c>
      <c r="J50" s="501" t="str">
        <f>IF(ISERROR(VLOOKUP(B50,data!$A$3:$AT$52,2,FALSE)),"",VLOOKUP(B50,data!$A$3:$AT$52,22,FALSE))</f>
        <v/>
      </c>
      <c r="K50" s="502"/>
      <c r="L50" s="503" t="str">
        <f>IF(ISERROR(VLOOKUP(B50,data!$A$3:$AT$52,2,FALSE)),"",VLOOKUP(B50,data!$A$3:$AT$52,27,FALSE))</f>
        <v/>
      </c>
      <c r="M50" s="504"/>
      <c r="N50" s="496"/>
      <c r="O50" s="505"/>
      <c r="P50" s="506"/>
      <c r="Q50" s="507"/>
      <c r="R50" s="496"/>
      <c r="S50" s="497"/>
    </row>
    <row r="51" spans="1:19" ht="16.5" customHeight="1">
      <c r="A51" s="294"/>
      <c r="B51" s="317">
        <v>35</v>
      </c>
      <c r="C51" s="167" t="str">
        <f>IF(ISERROR(VLOOKUP(B51,data!$A$3:$AT$52,2,FALSE)),"",VLOOKUP(B51,data!$A$3:$AT$52,2,FALSE))</f>
        <v/>
      </c>
      <c r="D51" s="524" t="str">
        <f>IF(ISERROR(VLOOKUP(B51,data!$A$3:$AT$52,2,FALSE)),"",VLOOKUP(B51,data!$A$3:$AT$52,46,FALSE))</f>
        <v/>
      </c>
      <c r="E51" s="525"/>
      <c r="F51" s="526"/>
      <c r="G51" s="161" t="str">
        <f>IF(ISERROR(VLOOKUP(B51,data!$A$3:$AT$52,2,FALSE)),"",VLOOKUP(B51,data!$A$3:$AT$52,11,FALSE))</f>
        <v/>
      </c>
      <c r="H51" s="72" t="str">
        <f>IF(ISERROR(VLOOKUP(B51,入力シート!$A$7:$M$56,2,FALSE)),"",VLOOKUP(B51,入力シート!$A$7:$M$56,7,FALSE))</f>
        <v/>
      </c>
      <c r="I51" s="162" t="str">
        <f>IF(ISERROR(VLOOKUP(B51,data!$A$3:$AT$52,2,FALSE)),"",VLOOKUP(B51,data!$A$3:$AT$52,12,FALSE))</f>
        <v/>
      </c>
      <c r="J51" s="527" t="str">
        <f>IF(ISERROR(VLOOKUP(B51,data!$A$3:$AT$52,2,FALSE)),"",VLOOKUP(B51,data!$A$3:$AT$52,22,FALSE))</f>
        <v/>
      </c>
      <c r="K51" s="528"/>
      <c r="L51" s="529" t="str">
        <f>IF(ISERROR(VLOOKUP(B51,data!$A$3:$AT$52,2,FALSE)),"",VLOOKUP(B51,data!$A$3:$AT$52,27,FALSE))</f>
        <v/>
      </c>
      <c r="M51" s="530"/>
      <c r="N51" s="531"/>
      <c r="O51" s="532"/>
      <c r="P51" s="533"/>
      <c r="Q51" s="534"/>
      <c r="R51" s="531"/>
      <c r="S51" s="535"/>
    </row>
    <row r="52" spans="1:19" ht="16.5" customHeight="1">
      <c r="A52" s="294"/>
      <c r="B52" s="316">
        <v>36</v>
      </c>
      <c r="C52" s="166" t="str">
        <f>IF(ISERROR(VLOOKUP(B52,data!$A$3:$AT$52,2,FALSE)),"",VLOOKUP(B52,data!$A$3:$AT$52,2,FALSE))</f>
        <v/>
      </c>
      <c r="D52" s="539" t="str">
        <f>IF(ISERROR(VLOOKUP(B52,data!$A$3:$AT$52,2,FALSE)),"",VLOOKUP(B52,data!$A$3:$AT$52,46,FALSE))</f>
        <v/>
      </c>
      <c r="E52" s="540"/>
      <c r="F52" s="541"/>
      <c r="G52" s="159" t="str">
        <f>IF(ISERROR(VLOOKUP(B52,data!$A$3:$AT$52,2,FALSE)),"",VLOOKUP(B52,data!$A$3:$AT$52,11,FALSE))</f>
        <v/>
      </c>
      <c r="H52" s="71" t="str">
        <f>IF(ISERROR(VLOOKUP(B52,入力シート!$A$7:$M$56,2,FALSE)),"",VLOOKUP(B52,入力シート!$A$7:$M$56,7,FALSE))</f>
        <v/>
      </c>
      <c r="I52" s="160" t="str">
        <f>IF(ISERROR(VLOOKUP(B52,data!$A$3:$AT$52,2,FALSE)),"",VLOOKUP(B52,data!$A$3:$AT$52,12,FALSE))</f>
        <v/>
      </c>
      <c r="J52" s="542" t="str">
        <f>IF(ISERROR(VLOOKUP(B52,data!$A$3:$AT$52,2,FALSE)),"",VLOOKUP(B52,data!$A$3:$AT$52,22,FALSE))</f>
        <v/>
      </c>
      <c r="K52" s="543"/>
      <c r="L52" s="508" t="str">
        <f>IF(ISERROR(VLOOKUP(B52,data!$A$3:$AT$52,2,FALSE)),"",VLOOKUP(B52,data!$A$3:$AT$52,27,FALSE))</f>
        <v/>
      </c>
      <c r="M52" s="509"/>
      <c r="N52" s="510"/>
      <c r="O52" s="511"/>
      <c r="P52" s="536"/>
      <c r="Q52" s="537"/>
      <c r="R52" s="510"/>
      <c r="S52" s="538"/>
    </row>
    <row r="53" spans="1:19" ht="16.5" customHeight="1">
      <c r="A53" s="294"/>
      <c r="B53" s="314">
        <v>37</v>
      </c>
      <c r="C53" s="164" t="str">
        <f>IF(ISERROR(VLOOKUP(B53,data!$A$3:$AT$52,2,FALSE)),"",VLOOKUP(B53,data!$A$3:$AT$52,2,FALSE))</f>
        <v/>
      </c>
      <c r="D53" s="498" t="str">
        <f>IF(ISERROR(VLOOKUP(B53,data!$A$3:$AT$52,2,FALSE)),"",VLOOKUP(B53,data!$A$3:$AT$52,46,FALSE))</f>
        <v/>
      </c>
      <c r="E53" s="499"/>
      <c r="F53" s="500"/>
      <c r="G53" s="157" t="str">
        <f>IF(ISERROR(VLOOKUP(B53,data!$A$3:$AT$52,2,FALSE)),"",VLOOKUP(B53,data!$A$3:$AT$52,11,FALSE))</f>
        <v/>
      </c>
      <c r="H53" s="69" t="str">
        <f>IF(ISERROR(VLOOKUP(B53,入力シート!$A$7:$M$56,2,FALSE)),"",VLOOKUP(B53,入力シート!$A$7:$M$56,7,FALSE))</f>
        <v/>
      </c>
      <c r="I53" s="156" t="str">
        <f>IF(ISERROR(VLOOKUP(B53,data!$A$3:$AT$52,2,FALSE)),"",VLOOKUP(B53,data!$A$3:$AT$52,12,FALSE))</f>
        <v/>
      </c>
      <c r="J53" s="501" t="str">
        <f>IF(ISERROR(VLOOKUP(B53,data!$A$3:$AT$52,2,FALSE)),"",VLOOKUP(B53,data!$A$3:$AT$52,22,FALSE))</f>
        <v/>
      </c>
      <c r="K53" s="502"/>
      <c r="L53" s="503" t="str">
        <f>IF(ISERROR(VLOOKUP(B53,data!$A$3:$AT$52,2,FALSE)),"",VLOOKUP(B53,data!$A$3:$AT$52,27,FALSE))</f>
        <v/>
      </c>
      <c r="M53" s="504"/>
      <c r="N53" s="496"/>
      <c r="O53" s="505"/>
      <c r="P53" s="506"/>
      <c r="Q53" s="507"/>
      <c r="R53" s="496"/>
      <c r="S53" s="497"/>
    </row>
    <row r="54" spans="1:19" ht="16.5" customHeight="1">
      <c r="A54" s="294"/>
      <c r="B54" s="314">
        <v>38</v>
      </c>
      <c r="C54" s="164" t="str">
        <f>IF(ISERROR(VLOOKUP(B54,data!$A$3:$AT$52,2,FALSE)),"",VLOOKUP(B54,data!$A$3:$AT$52,2,FALSE))</f>
        <v/>
      </c>
      <c r="D54" s="498" t="str">
        <f>IF(ISERROR(VLOOKUP(B54,data!$A$3:$AT$52,2,FALSE)),"",VLOOKUP(B54,data!$A$3:$AT$52,46,FALSE))</f>
        <v/>
      </c>
      <c r="E54" s="499"/>
      <c r="F54" s="500"/>
      <c r="G54" s="155" t="str">
        <f>IF(ISERROR(VLOOKUP(B54,data!$A$3:$AT$52,2,FALSE)),"",VLOOKUP(B54,data!$A$3:$AT$52,11,FALSE))</f>
        <v/>
      </c>
      <c r="H54" s="69" t="str">
        <f>IF(ISERROR(VLOOKUP(B54,入力シート!$A$7:$M$56,2,FALSE)),"",VLOOKUP(B54,入力シート!$A$7:$M$56,7,FALSE))</f>
        <v/>
      </c>
      <c r="I54" s="156" t="str">
        <f>IF(ISERROR(VLOOKUP(B54,data!$A$3:$AT$52,2,FALSE)),"",VLOOKUP(B54,data!$A$3:$AT$52,12,FALSE))</f>
        <v/>
      </c>
      <c r="J54" s="501" t="str">
        <f>IF(ISERROR(VLOOKUP(B54,data!$A$3:$AT$52,2,FALSE)),"",VLOOKUP(B54,data!$A$3:$AT$52,22,FALSE))</f>
        <v/>
      </c>
      <c r="K54" s="502"/>
      <c r="L54" s="503" t="str">
        <f>IF(ISERROR(VLOOKUP(B54,data!$A$3:$AT$52,2,FALSE)),"",VLOOKUP(B54,data!$A$3:$AT$52,27,FALSE))</f>
        <v/>
      </c>
      <c r="M54" s="504"/>
      <c r="N54" s="496"/>
      <c r="O54" s="505"/>
      <c r="P54" s="506"/>
      <c r="Q54" s="507"/>
      <c r="R54" s="496"/>
      <c r="S54" s="497"/>
    </row>
    <row r="55" spans="1:19" ht="16.5" customHeight="1">
      <c r="A55" s="294"/>
      <c r="B55" s="314">
        <v>39</v>
      </c>
      <c r="C55" s="164" t="str">
        <f>IF(ISERROR(VLOOKUP(B55,data!$A$3:$AT$52,2,FALSE)),"",VLOOKUP(B55,data!$A$3:$AT$52,2,FALSE))</f>
        <v/>
      </c>
      <c r="D55" s="498" t="str">
        <f>IF(ISERROR(VLOOKUP(B55,data!$A$3:$AT$52,2,FALSE)),"",VLOOKUP(B55,data!$A$3:$AT$52,46,FALSE))</f>
        <v/>
      </c>
      <c r="E55" s="499"/>
      <c r="F55" s="500"/>
      <c r="G55" s="157" t="str">
        <f>IF(ISERROR(VLOOKUP(B55,data!$A$3:$AT$52,2,FALSE)),"",VLOOKUP(B55,data!$A$3:$AT$52,11,FALSE))</f>
        <v/>
      </c>
      <c r="H55" s="69" t="str">
        <f>IF(ISERROR(VLOOKUP(B55,入力シート!$A$7:$M$56,2,FALSE)),"",VLOOKUP(B55,入力シート!$A$7:$M$56,7,FALSE))</f>
        <v/>
      </c>
      <c r="I55" s="156" t="str">
        <f>IF(ISERROR(VLOOKUP(B55,data!$A$3:$AT$52,2,FALSE)),"",VLOOKUP(B55,data!$A$3:$AT$52,12,FALSE))</f>
        <v/>
      </c>
      <c r="J55" s="501" t="str">
        <f>IF(ISERROR(VLOOKUP(B55,data!$A$3:$AT$52,2,FALSE)),"",VLOOKUP(B55,data!$A$3:$AT$52,22,FALSE))</f>
        <v/>
      </c>
      <c r="K55" s="502"/>
      <c r="L55" s="503" t="str">
        <f>IF(ISERROR(VLOOKUP(B55,data!$A$3:$AT$52,2,FALSE)),"",VLOOKUP(B55,data!$A$3:$AT$52,27,FALSE))</f>
        <v/>
      </c>
      <c r="M55" s="504"/>
      <c r="N55" s="496"/>
      <c r="O55" s="505"/>
      <c r="P55" s="506"/>
      <c r="Q55" s="507"/>
      <c r="R55" s="496"/>
      <c r="S55" s="497"/>
    </row>
    <row r="56" spans="1:19" ht="16.5" customHeight="1">
      <c r="A56" s="294"/>
      <c r="B56" s="317">
        <v>40</v>
      </c>
      <c r="C56" s="167" t="str">
        <f>IF(ISERROR(VLOOKUP(B56,data!$A$3:$AT$52,2,FALSE)),"",VLOOKUP(B56,data!$A$3:$AT$52,2,FALSE))</f>
        <v/>
      </c>
      <c r="D56" s="524" t="str">
        <f>IF(ISERROR(VLOOKUP(B56,data!$A$3:$AT$52,2,FALSE)),"",VLOOKUP(B56,data!$A$3:$AT$52,46,FALSE))</f>
        <v/>
      </c>
      <c r="E56" s="525"/>
      <c r="F56" s="526"/>
      <c r="G56" s="161" t="str">
        <f>IF(ISERROR(VLOOKUP(B56,data!$A$3:$AT$52,2,FALSE)),"",VLOOKUP(B56,data!$A$3:$AT$52,11,FALSE))</f>
        <v/>
      </c>
      <c r="H56" s="72" t="str">
        <f>IF(ISERROR(VLOOKUP(B56,入力シート!$A$7:$M$56,2,FALSE)),"",VLOOKUP(B56,入力シート!$A$7:$M$56,7,FALSE))</f>
        <v/>
      </c>
      <c r="I56" s="162" t="str">
        <f>IF(ISERROR(VLOOKUP(B56,data!$A$3:$AT$52,2,FALSE)),"",VLOOKUP(B56,data!$A$3:$AT$52,12,FALSE))</f>
        <v/>
      </c>
      <c r="J56" s="527" t="str">
        <f>IF(ISERROR(VLOOKUP(B56,data!$A$3:$AT$52,2,FALSE)),"",VLOOKUP(B56,data!$A$3:$AT$52,22,FALSE))</f>
        <v/>
      </c>
      <c r="K56" s="528"/>
      <c r="L56" s="529" t="str">
        <f>IF(ISERROR(VLOOKUP(B56,data!$A$3:$AT$52,2,FALSE)),"",VLOOKUP(B56,data!$A$3:$AT$52,27,FALSE))</f>
        <v/>
      </c>
      <c r="M56" s="530"/>
      <c r="N56" s="531"/>
      <c r="O56" s="532"/>
      <c r="P56" s="533"/>
      <c r="Q56" s="534"/>
      <c r="R56" s="531"/>
      <c r="S56" s="535"/>
    </row>
    <row r="57" spans="1:19" ht="16.5" customHeight="1">
      <c r="A57" s="294"/>
      <c r="B57" s="316">
        <v>41</v>
      </c>
      <c r="C57" s="166" t="str">
        <f>IF(ISERROR(VLOOKUP(B57,data!$A$3:$AT$52,2,FALSE)),"",VLOOKUP(B57,data!$A$3:$AT$52,2,FALSE))</f>
        <v/>
      </c>
      <c r="D57" s="539" t="str">
        <f>IF(ISERROR(VLOOKUP(B57,data!$A$3:$AT$52,2,FALSE)),"",VLOOKUP(B57,data!$A$3:$AT$52,46,FALSE))</f>
        <v/>
      </c>
      <c r="E57" s="540"/>
      <c r="F57" s="541"/>
      <c r="G57" s="159" t="str">
        <f>IF(ISERROR(VLOOKUP(B57,data!$A$3:$AT$52,2,FALSE)),"",VLOOKUP(B57,data!$A$3:$AT$52,11,FALSE))</f>
        <v/>
      </c>
      <c r="H57" s="71" t="str">
        <f>IF(ISERROR(VLOOKUP(B57,入力シート!$A$7:$M$56,2,FALSE)),"",VLOOKUP(B57,入力シート!$A$7:$M$56,7,FALSE))</f>
        <v/>
      </c>
      <c r="I57" s="160" t="str">
        <f>IF(ISERROR(VLOOKUP(B57,data!$A$3:$AT$52,2,FALSE)),"",VLOOKUP(B57,data!$A$3:$AT$52,12,FALSE))</f>
        <v/>
      </c>
      <c r="J57" s="542" t="str">
        <f>IF(ISERROR(VLOOKUP(B57,data!$A$3:$AT$52,2,FALSE)),"",VLOOKUP(B57,data!$A$3:$AT$52,22,FALSE))</f>
        <v/>
      </c>
      <c r="K57" s="543"/>
      <c r="L57" s="508" t="str">
        <f>IF(ISERROR(VLOOKUP(B57,data!$A$3:$AT$52,2,FALSE)),"",VLOOKUP(B57,data!$A$3:$AT$52,27,FALSE))</f>
        <v/>
      </c>
      <c r="M57" s="509"/>
      <c r="N57" s="510"/>
      <c r="O57" s="511"/>
      <c r="P57" s="536"/>
      <c r="Q57" s="537"/>
      <c r="R57" s="510"/>
      <c r="S57" s="538"/>
    </row>
    <row r="58" spans="1:19" ht="16.5" customHeight="1">
      <c r="A58" s="294"/>
      <c r="B58" s="314">
        <v>42</v>
      </c>
      <c r="C58" s="164" t="str">
        <f>IF(ISERROR(VLOOKUP(B58,data!$A$3:$AT$52,2,FALSE)),"",VLOOKUP(B58,data!$A$3:$AT$52,2,FALSE))</f>
        <v/>
      </c>
      <c r="D58" s="498" t="str">
        <f>IF(ISERROR(VLOOKUP(B58,data!$A$3:$AT$52,2,FALSE)),"",VLOOKUP(B58,data!$A$3:$AT$52,46,FALSE))</f>
        <v/>
      </c>
      <c r="E58" s="499"/>
      <c r="F58" s="500"/>
      <c r="G58" s="157" t="str">
        <f>IF(ISERROR(VLOOKUP(B58,data!$A$3:$AT$52,2,FALSE)),"",VLOOKUP(B58,data!$A$3:$AT$52,11,FALSE))</f>
        <v/>
      </c>
      <c r="H58" s="69" t="str">
        <f>IF(ISERROR(VLOOKUP(B58,入力シート!$A$7:$M$56,2,FALSE)),"",VLOOKUP(B58,入力シート!$A$7:$M$56,7,FALSE))</f>
        <v/>
      </c>
      <c r="I58" s="156" t="str">
        <f>IF(ISERROR(VLOOKUP(B58,data!$A$3:$AT$52,2,FALSE)),"",VLOOKUP(B58,data!$A$3:$AT$52,12,FALSE))</f>
        <v/>
      </c>
      <c r="J58" s="501" t="str">
        <f>IF(ISERROR(VLOOKUP(B58,data!$A$3:$AT$52,2,FALSE)),"",VLOOKUP(B58,data!$A$3:$AT$52,22,FALSE))</f>
        <v/>
      </c>
      <c r="K58" s="502"/>
      <c r="L58" s="503" t="str">
        <f>IF(ISERROR(VLOOKUP(B58,data!$A$3:$AT$52,2,FALSE)),"",VLOOKUP(B58,data!$A$3:$AT$52,27,FALSE))</f>
        <v/>
      </c>
      <c r="M58" s="504"/>
      <c r="N58" s="496"/>
      <c r="O58" s="505"/>
      <c r="P58" s="506"/>
      <c r="Q58" s="507"/>
      <c r="R58" s="496"/>
      <c r="S58" s="497"/>
    </row>
    <row r="59" spans="1:19" ht="16.5" customHeight="1">
      <c r="A59" s="294"/>
      <c r="B59" s="314">
        <v>43</v>
      </c>
      <c r="C59" s="164" t="str">
        <f>IF(ISERROR(VLOOKUP(B59,data!$A$3:$AT$52,2,FALSE)),"",VLOOKUP(B59,data!$A$3:$AT$52,2,FALSE))</f>
        <v/>
      </c>
      <c r="D59" s="498" t="str">
        <f>IF(ISERROR(VLOOKUP(B59,data!$A$3:$AT$52,2,FALSE)),"",VLOOKUP(B59,data!$A$3:$AT$52,46,FALSE))</f>
        <v/>
      </c>
      <c r="E59" s="499"/>
      <c r="F59" s="500"/>
      <c r="G59" s="155" t="str">
        <f>IF(ISERROR(VLOOKUP(B59,data!$A$3:$AT$52,2,FALSE)),"",VLOOKUP(B59,data!$A$3:$AT$52,11,FALSE))</f>
        <v/>
      </c>
      <c r="H59" s="69" t="str">
        <f>IF(ISERROR(VLOOKUP(B59,入力シート!$A$7:$M$56,2,FALSE)),"",VLOOKUP(B59,入力シート!$A$7:$M$56,7,FALSE))</f>
        <v/>
      </c>
      <c r="I59" s="156" t="str">
        <f>IF(ISERROR(VLOOKUP(B59,data!$A$3:$AT$52,2,FALSE)),"",VLOOKUP(B59,data!$A$3:$AT$52,12,FALSE))</f>
        <v/>
      </c>
      <c r="J59" s="501" t="str">
        <f>IF(ISERROR(VLOOKUP(B59,data!$A$3:$AT$52,2,FALSE)),"",VLOOKUP(B59,data!$A$3:$AT$52,22,FALSE))</f>
        <v/>
      </c>
      <c r="K59" s="502"/>
      <c r="L59" s="503" t="str">
        <f>IF(ISERROR(VLOOKUP(B59,data!$A$3:$AT$52,2,FALSE)),"",VLOOKUP(B59,data!$A$3:$AT$52,27,FALSE))</f>
        <v/>
      </c>
      <c r="M59" s="504"/>
      <c r="N59" s="496"/>
      <c r="O59" s="505"/>
      <c r="P59" s="506"/>
      <c r="Q59" s="507"/>
      <c r="R59" s="496"/>
      <c r="S59" s="497"/>
    </row>
    <row r="60" spans="1:19" ht="16.5" customHeight="1">
      <c r="A60" s="294"/>
      <c r="B60" s="314">
        <v>44</v>
      </c>
      <c r="C60" s="164" t="str">
        <f>IF(ISERROR(VLOOKUP(B60,data!$A$3:$AT$52,2,FALSE)),"",VLOOKUP(B60,data!$A$3:$AT$52,2,FALSE))</f>
        <v/>
      </c>
      <c r="D60" s="498" t="str">
        <f>IF(ISERROR(VLOOKUP(B60,data!$A$3:$AT$52,2,FALSE)),"",VLOOKUP(B60,data!$A$3:$AT$52,46,FALSE))</f>
        <v/>
      </c>
      <c r="E60" s="499"/>
      <c r="F60" s="500"/>
      <c r="G60" s="157" t="str">
        <f>IF(ISERROR(VLOOKUP(B60,data!$A$3:$AT$52,2,FALSE)),"",VLOOKUP(B60,data!$A$3:$AT$52,11,FALSE))</f>
        <v/>
      </c>
      <c r="H60" s="69" t="str">
        <f>IF(ISERROR(VLOOKUP(B60,入力シート!$A$7:$M$56,2,FALSE)),"",VLOOKUP(B60,入力シート!$A$7:$M$56,7,FALSE))</f>
        <v/>
      </c>
      <c r="I60" s="156" t="str">
        <f>IF(ISERROR(VLOOKUP(B60,data!$A$3:$AT$52,2,FALSE)),"",VLOOKUP(B60,data!$A$3:$AT$52,12,FALSE))</f>
        <v/>
      </c>
      <c r="J60" s="501" t="str">
        <f>IF(ISERROR(VLOOKUP(B60,data!$A$3:$AT$52,2,FALSE)),"",VLOOKUP(B60,data!$A$3:$AT$52,22,FALSE))</f>
        <v/>
      </c>
      <c r="K60" s="502"/>
      <c r="L60" s="503" t="str">
        <f>IF(ISERROR(VLOOKUP(B60,data!$A$3:$AT$52,2,FALSE)),"",VLOOKUP(B60,data!$A$3:$AT$52,27,FALSE))</f>
        <v/>
      </c>
      <c r="M60" s="504"/>
      <c r="N60" s="496"/>
      <c r="O60" s="505"/>
      <c r="P60" s="506"/>
      <c r="Q60" s="507"/>
      <c r="R60" s="496"/>
      <c r="S60" s="497"/>
    </row>
    <row r="61" spans="1:19" ht="16.5" customHeight="1">
      <c r="A61" s="294"/>
      <c r="B61" s="317">
        <v>45</v>
      </c>
      <c r="C61" s="167" t="str">
        <f>IF(ISERROR(VLOOKUP(B61,data!$A$3:$AT$52,2,FALSE)),"",VLOOKUP(B61,data!$A$3:$AT$52,2,FALSE))</f>
        <v/>
      </c>
      <c r="D61" s="524" t="str">
        <f>IF(ISERROR(VLOOKUP(B61,data!$A$3:$AT$52,2,FALSE)),"",VLOOKUP(B61,data!$A$3:$AT$52,46,FALSE))</f>
        <v/>
      </c>
      <c r="E61" s="525"/>
      <c r="F61" s="526"/>
      <c r="G61" s="161" t="str">
        <f>IF(ISERROR(VLOOKUP(B61,data!$A$3:$AT$52,2,FALSE)),"",VLOOKUP(B61,data!$A$3:$AT$52,11,FALSE))</f>
        <v/>
      </c>
      <c r="H61" s="72" t="str">
        <f>IF(ISERROR(VLOOKUP(B61,入力シート!$A$7:$M$56,2,FALSE)),"",VLOOKUP(B61,入力シート!$A$7:$M$56,7,FALSE))</f>
        <v/>
      </c>
      <c r="I61" s="162" t="str">
        <f>IF(ISERROR(VLOOKUP(B61,data!$A$3:$AT$52,2,FALSE)),"",VLOOKUP(B61,data!$A$3:$AT$52,12,FALSE))</f>
        <v/>
      </c>
      <c r="J61" s="527" t="str">
        <f>IF(ISERROR(VLOOKUP(B61,data!$A$3:$AT$52,2,FALSE)),"",VLOOKUP(B61,data!$A$3:$AT$52,22,FALSE))</f>
        <v/>
      </c>
      <c r="K61" s="528"/>
      <c r="L61" s="529" t="str">
        <f>IF(ISERROR(VLOOKUP(B61,data!$A$3:$AT$52,2,FALSE)),"",VLOOKUP(B61,data!$A$3:$AT$52,27,FALSE))</f>
        <v/>
      </c>
      <c r="M61" s="530"/>
      <c r="N61" s="531"/>
      <c r="O61" s="532"/>
      <c r="P61" s="533"/>
      <c r="Q61" s="534"/>
      <c r="R61" s="531"/>
      <c r="S61" s="535"/>
    </row>
    <row r="62" spans="1:19" ht="16.5" customHeight="1">
      <c r="A62" s="294"/>
      <c r="B62" s="316">
        <v>46</v>
      </c>
      <c r="C62" s="166" t="str">
        <f>IF(ISERROR(VLOOKUP(B62,data!$A$3:$AT$52,2,FALSE)),"",VLOOKUP(B62,data!$A$3:$AT$52,2,FALSE))</f>
        <v/>
      </c>
      <c r="D62" s="539" t="str">
        <f>IF(ISERROR(VLOOKUP(B62,data!$A$3:$AT$52,2,FALSE)),"",VLOOKUP(B62,data!$A$3:$AT$52,46,FALSE))</f>
        <v/>
      </c>
      <c r="E62" s="540"/>
      <c r="F62" s="541"/>
      <c r="G62" s="159" t="str">
        <f>IF(ISERROR(VLOOKUP(B62,data!$A$3:$AT$52,2,FALSE)),"",VLOOKUP(B62,data!$A$3:$AT$52,11,FALSE))</f>
        <v/>
      </c>
      <c r="H62" s="71" t="str">
        <f>IF(ISERROR(VLOOKUP(B62,入力シート!$A$7:$M$56,2,FALSE)),"",VLOOKUP(B62,入力シート!$A$7:$M$56,7,FALSE))</f>
        <v/>
      </c>
      <c r="I62" s="160" t="str">
        <f>IF(ISERROR(VLOOKUP(B62,data!$A$3:$AT$52,2,FALSE)),"",VLOOKUP(B62,data!$A$3:$AT$52,12,FALSE))</f>
        <v/>
      </c>
      <c r="J62" s="542" t="str">
        <f>IF(ISERROR(VLOOKUP(B62,data!$A$3:$AT$52,2,FALSE)),"",VLOOKUP(B62,data!$A$3:$AT$52,22,FALSE))</f>
        <v/>
      </c>
      <c r="K62" s="543"/>
      <c r="L62" s="508" t="str">
        <f>IF(ISERROR(VLOOKUP(B62,data!$A$3:$AT$52,2,FALSE)),"",VLOOKUP(B62,data!$A$3:$AT$52,27,FALSE))</f>
        <v/>
      </c>
      <c r="M62" s="509"/>
      <c r="N62" s="510"/>
      <c r="O62" s="511"/>
      <c r="P62" s="536"/>
      <c r="Q62" s="537"/>
      <c r="R62" s="510"/>
      <c r="S62" s="538"/>
    </row>
    <row r="63" spans="1:19" ht="16.5" customHeight="1">
      <c r="A63" s="294"/>
      <c r="B63" s="314">
        <v>47</v>
      </c>
      <c r="C63" s="164" t="str">
        <f>IF(ISERROR(VLOOKUP(B63,data!$A$3:$AT$52,2,FALSE)),"",VLOOKUP(B63,data!$A$3:$AT$52,2,FALSE))</f>
        <v/>
      </c>
      <c r="D63" s="498" t="str">
        <f>IF(ISERROR(VLOOKUP(B63,data!$A$3:$AT$52,2,FALSE)),"",VLOOKUP(B63,data!$A$3:$AT$52,46,FALSE))</f>
        <v/>
      </c>
      <c r="E63" s="499"/>
      <c r="F63" s="500"/>
      <c r="G63" s="157" t="str">
        <f>IF(ISERROR(VLOOKUP(B63,data!$A$3:$AT$52,2,FALSE)),"",VLOOKUP(B63,data!$A$3:$AT$52,11,FALSE))</f>
        <v/>
      </c>
      <c r="H63" s="69" t="str">
        <f>IF(ISERROR(VLOOKUP(B63,入力シート!$A$7:$M$56,2,FALSE)),"",VLOOKUP(B63,入力シート!$A$7:$M$56,7,FALSE))</f>
        <v/>
      </c>
      <c r="I63" s="156" t="str">
        <f>IF(ISERROR(VLOOKUP(B63,data!$A$3:$AT$52,2,FALSE)),"",VLOOKUP(B63,data!$A$3:$AT$52,12,FALSE))</f>
        <v/>
      </c>
      <c r="J63" s="501" t="str">
        <f>IF(ISERROR(VLOOKUP(B63,data!$A$3:$AT$52,2,FALSE)),"",VLOOKUP(B63,data!$A$3:$AT$52,22,FALSE))</f>
        <v/>
      </c>
      <c r="K63" s="502"/>
      <c r="L63" s="503" t="str">
        <f>IF(ISERROR(VLOOKUP(B63,data!$A$3:$AT$52,2,FALSE)),"",VLOOKUP(B63,data!$A$3:$AT$52,27,FALSE))</f>
        <v/>
      </c>
      <c r="M63" s="504"/>
      <c r="N63" s="496"/>
      <c r="O63" s="505"/>
      <c r="P63" s="506"/>
      <c r="Q63" s="507"/>
      <c r="R63" s="496"/>
      <c r="S63" s="497"/>
    </row>
    <row r="64" spans="1:19" ht="16.5" customHeight="1">
      <c r="A64" s="294"/>
      <c r="B64" s="314">
        <v>48</v>
      </c>
      <c r="C64" s="164" t="str">
        <f>IF(ISERROR(VLOOKUP(B64,data!$A$3:$AT$52,2,FALSE)),"",VLOOKUP(B64,data!$A$3:$AT$52,2,FALSE))</f>
        <v/>
      </c>
      <c r="D64" s="498" t="str">
        <f>IF(ISERROR(VLOOKUP(B64,data!$A$3:$AT$52,2,FALSE)),"",VLOOKUP(B64,data!$A$3:$AT$52,46,FALSE))</f>
        <v/>
      </c>
      <c r="E64" s="499"/>
      <c r="F64" s="500"/>
      <c r="G64" s="155" t="str">
        <f>IF(ISERROR(VLOOKUP(B64,data!$A$3:$AT$52,2,FALSE)),"",VLOOKUP(B64,data!$A$3:$AT$52,11,FALSE))</f>
        <v/>
      </c>
      <c r="H64" s="69" t="str">
        <f>IF(ISERROR(VLOOKUP(B64,入力シート!$A$7:$M$56,2,FALSE)),"",VLOOKUP(B64,入力シート!$A$7:$M$56,7,FALSE))</f>
        <v/>
      </c>
      <c r="I64" s="156" t="str">
        <f>IF(ISERROR(VLOOKUP(B64,data!$A$3:$AT$52,2,FALSE)),"",VLOOKUP(B64,data!$A$3:$AT$52,12,FALSE))</f>
        <v/>
      </c>
      <c r="J64" s="501" t="str">
        <f>IF(ISERROR(VLOOKUP(B64,data!$A$3:$AT$52,2,FALSE)),"",VLOOKUP(B64,data!$A$3:$AT$52,22,FALSE))</f>
        <v/>
      </c>
      <c r="K64" s="502"/>
      <c r="L64" s="503" t="str">
        <f>IF(ISERROR(VLOOKUP(B64,data!$A$3:$AT$52,2,FALSE)),"",VLOOKUP(B64,data!$A$3:$AT$52,27,FALSE))</f>
        <v/>
      </c>
      <c r="M64" s="504"/>
      <c r="N64" s="496"/>
      <c r="O64" s="505"/>
      <c r="P64" s="506"/>
      <c r="Q64" s="507"/>
      <c r="R64" s="496"/>
      <c r="S64" s="497"/>
    </row>
    <row r="65" spans="1:19" ht="16.5" customHeight="1">
      <c r="A65" s="294"/>
      <c r="B65" s="314">
        <v>49</v>
      </c>
      <c r="C65" s="164" t="str">
        <f>IF(ISERROR(VLOOKUP(B65,data!$A$3:$AT$52,2,FALSE)),"",VLOOKUP(B65,data!$A$3:$AT$52,2,FALSE))</f>
        <v/>
      </c>
      <c r="D65" s="498" t="str">
        <f>IF(ISERROR(VLOOKUP(B65,data!$A$3:$AT$52,2,FALSE)),"",VLOOKUP(B65,data!$A$3:$AT$52,46,FALSE))</f>
        <v/>
      </c>
      <c r="E65" s="499"/>
      <c r="F65" s="500"/>
      <c r="G65" s="157" t="str">
        <f>IF(ISERROR(VLOOKUP(B65,data!$A$3:$AT$52,2,FALSE)),"",VLOOKUP(B65,data!$A$3:$AT$52,11,FALSE))</f>
        <v/>
      </c>
      <c r="H65" s="69" t="str">
        <f>IF(ISERROR(VLOOKUP(B65,入力シート!$A$7:$M$56,2,FALSE)),"",VLOOKUP(B65,入力シート!$A$7:$M$56,7,FALSE))</f>
        <v/>
      </c>
      <c r="I65" s="156" t="str">
        <f>IF(ISERROR(VLOOKUP(B65,data!$A$3:$AT$52,2,FALSE)),"",VLOOKUP(B65,data!$A$3:$AT$52,12,FALSE))</f>
        <v/>
      </c>
      <c r="J65" s="501" t="str">
        <f>IF(ISERROR(VLOOKUP(B65,data!$A$3:$AT$52,2,FALSE)),"",VLOOKUP(B65,data!$A$3:$AT$52,22,FALSE))</f>
        <v/>
      </c>
      <c r="K65" s="502"/>
      <c r="L65" s="503" t="str">
        <f>IF(ISERROR(VLOOKUP(B65,data!$A$3:$AT$52,2,FALSE)),"",VLOOKUP(B65,data!$A$3:$AT$52,27,FALSE))</f>
        <v/>
      </c>
      <c r="M65" s="504"/>
      <c r="N65" s="496"/>
      <c r="O65" s="505"/>
      <c r="P65" s="506"/>
      <c r="Q65" s="507"/>
      <c r="R65" s="496"/>
      <c r="S65" s="497"/>
    </row>
    <row r="66" spans="1:19" ht="16.5" customHeight="1" thickBot="1">
      <c r="A66" s="294"/>
      <c r="B66" s="318">
        <v>50</v>
      </c>
      <c r="C66" s="319" t="str">
        <f>IF(ISERROR(VLOOKUP(B66,data!$A$3:$AT$52,2,FALSE)),"",VLOOKUP(B66,data!$A$3:$AT$52,2,FALSE))</f>
        <v/>
      </c>
      <c r="D66" s="516" t="str">
        <f>IF(ISERROR(VLOOKUP(B66,data!$A$3:$AT$52,2,FALSE)),"",VLOOKUP(B66,data!$A$3:$AT$52,46,FALSE))</f>
        <v/>
      </c>
      <c r="E66" s="517"/>
      <c r="F66" s="518"/>
      <c r="G66" s="320" t="str">
        <f>IF(ISERROR(VLOOKUP(B66,data!$A$3:$AT$52,2,FALSE)),"",VLOOKUP(B66,data!$A$3:$AT$52,11,FALSE))</f>
        <v/>
      </c>
      <c r="H66" s="321" t="str">
        <f>IF(ISERROR(VLOOKUP(B66,入力シート!$A$7:$M$56,2,FALSE)),"",VLOOKUP(B66,入力シート!$A$7:$M$56,7,FALSE))</f>
        <v/>
      </c>
      <c r="I66" s="322" t="str">
        <f>IF(ISERROR(VLOOKUP(B66,data!$A$3:$AT$52,2,FALSE)),"",VLOOKUP(B66,data!$A$3:$AT$52,12,FALSE))</f>
        <v/>
      </c>
      <c r="J66" s="519" t="str">
        <f>IF(ISERROR(VLOOKUP(B66,data!$A$3:$AT$52,2,FALSE)),"",VLOOKUP(B66,data!$A$3:$AT$52,22,FALSE))</f>
        <v/>
      </c>
      <c r="K66" s="520"/>
      <c r="L66" s="521" t="str">
        <f>IF(ISERROR(VLOOKUP(B66,data!$A$3:$AT$52,2,FALSE)),"",VLOOKUP(B66,data!$A$3:$AT$52,27,FALSE))</f>
        <v/>
      </c>
      <c r="M66" s="522"/>
      <c r="N66" s="514"/>
      <c r="O66" s="523"/>
      <c r="P66" s="512"/>
      <c r="Q66" s="513"/>
      <c r="R66" s="514"/>
      <c r="S66" s="515"/>
    </row>
  </sheetData>
  <sheetProtection password="CC02" sheet="1" objects="1" scenarios="1"/>
  <protectedRanges>
    <protectedRange password="CDC2" sqref="D10:D11 H10:H11 K10:K11 O10:O11" name="範囲1"/>
    <protectedRange password="CDC2" sqref="E5:I6 L5 P5:S6 F7 I7 L7 E8:E9 P7 P9" name="範囲1_1"/>
  </protectedRanges>
  <mergeCells count="342">
    <mergeCell ref="R20:S20"/>
    <mergeCell ref="P23:Q23"/>
    <mergeCell ref="L23:M23"/>
    <mergeCell ref="N23:O23"/>
    <mergeCell ref="J22:K22"/>
    <mergeCell ref="L22:M22"/>
    <mergeCell ref="P18:Q18"/>
    <mergeCell ref="L17:M17"/>
    <mergeCell ref="D16:F16"/>
    <mergeCell ref="J16:K16"/>
    <mergeCell ref="L16:M16"/>
    <mergeCell ref="J18:K18"/>
    <mergeCell ref="D18:F18"/>
    <mergeCell ref="R18:S18"/>
    <mergeCell ref="N19:O19"/>
    <mergeCell ref="P19:Q19"/>
    <mergeCell ref="R19:S19"/>
    <mergeCell ref="B2:S2"/>
    <mergeCell ref="E4:S4"/>
    <mergeCell ref="J17:K17"/>
    <mergeCell ref="N17:O17"/>
    <mergeCell ref="D17:F17"/>
    <mergeCell ref="R16:S16"/>
    <mergeCell ref="P16:Q16"/>
    <mergeCell ref="P17:Q17"/>
    <mergeCell ref="R17:S17"/>
    <mergeCell ref="N16:O16"/>
    <mergeCell ref="Q10:S10"/>
    <mergeCell ref="P5:S5"/>
    <mergeCell ref="S7:S8"/>
    <mergeCell ref="Q11:S11"/>
    <mergeCell ref="E8:M8"/>
    <mergeCell ref="B9:D9"/>
    <mergeCell ref="E9:L9"/>
    <mergeCell ref="N9:O9"/>
    <mergeCell ref="P9:S9"/>
    <mergeCell ref="P6:S6"/>
    <mergeCell ref="B7:D8"/>
    <mergeCell ref="K11:M11"/>
    <mergeCell ref="O11:P11"/>
    <mergeCell ref="O10:P10"/>
    <mergeCell ref="L18:M18"/>
    <mergeCell ref="N18:O18"/>
    <mergeCell ref="B4:D4"/>
    <mergeCell ref="B5:D5"/>
    <mergeCell ref="E5:I5"/>
    <mergeCell ref="N7:O8"/>
    <mergeCell ref="P7:R8"/>
    <mergeCell ref="J5:K6"/>
    <mergeCell ref="L5:M6"/>
    <mergeCell ref="N5:O5"/>
    <mergeCell ref="B6:D6"/>
    <mergeCell ref="E6:I6"/>
    <mergeCell ref="N6:O6"/>
    <mergeCell ref="F7:G7"/>
    <mergeCell ref="I7:J7"/>
    <mergeCell ref="L7:M7"/>
    <mergeCell ref="B10:B11"/>
    <mergeCell ref="D10:F10"/>
    <mergeCell ref="D11:F11"/>
    <mergeCell ref="H10:I10"/>
    <mergeCell ref="H11:I11"/>
    <mergeCell ref="K10:M10"/>
    <mergeCell ref="P26:Q26"/>
    <mergeCell ref="R26:S26"/>
    <mergeCell ref="P25:Q25"/>
    <mergeCell ref="R25:S25"/>
    <mergeCell ref="N24:O24"/>
    <mergeCell ref="P24:Q24"/>
    <mergeCell ref="N25:O25"/>
    <mergeCell ref="D22:F22"/>
    <mergeCell ref="J19:K19"/>
    <mergeCell ref="L19:M19"/>
    <mergeCell ref="J21:K21"/>
    <mergeCell ref="L21:M21"/>
    <mergeCell ref="R23:S23"/>
    <mergeCell ref="R24:S24"/>
    <mergeCell ref="J20:K20"/>
    <mergeCell ref="L20:M20"/>
    <mergeCell ref="P22:Q22"/>
    <mergeCell ref="P20:Q20"/>
    <mergeCell ref="R22:S22"/>
    <mergeCell ref="N21:O21"/>
    <mergeCell ref="P21:Q21"/>
    <mergeCell ref="R21:S21"/>
    <mergeCell ref="N22:O22"/>
    <mergeCell ref="N20:O20"/>
    <mergeCell ref="D25:F25"/>
    <mergeCell ref="D27:F27"/>
    <mergeCell ref="J27:K27"/>
    <mergeCell ref="L27:M27"/>
    <mergeCell ref="N27:O27"/>
    <mergeCell ref="J24:K24"/>
    <mergeCell ref="L24:M24"/>
    <mergeCell ref="D26:F26"/>
    <mergeCell ref="J26:K26"/>
    <mergeCell ref="L26:M26"/>
    <mergeCell ref="N26:O26"/>
    <mergeCell ref="D19:F19"/>
    <mergeCell ref="D20:F20"/>
    <mergeCell ref="D21:F21"/>
    <mergeCell ref="J29:K29"/>
    <mergeCell ref="L29:M29"/>
    <mergeCell ref="N29:O29"/>
    <mergeCell ref="P29:Q29"/>
    <mergeCell ref="R31:S31"/>
    <mergeCell ref="R28:S28"/>
    <mergeCell ref="J31:K31"/>
    <mergeCell ref="L31:M31"/>
    <mergeCell ref="N31:O31"/>
    <mergeCell ref="D28:F28"/>
    <mergeCell ref="J28:K28"/>
    <mergeCell ref="L28:M28"/>
    <mergeCell ref="N28:O28"/>
    <mergeCell ref="P28:Q28"/>
    <mergeCell ref="J25:K25"/>
    <mergeCell ref="L25:M25"/>
    <mergeCell ref="D23:F23"/>
    <mergeCell ref="J23:K23"/>
    <mergeCell ref="P27:Q27"/>
    <mergeCell ref="R27:S27"/>
    <mergeCell ref="D24:F24"/>
    <mergeCell ref="D33:F33"/>
    <mergeCell ref="J33:K33"/>
    <mergeCell ref="L34:M34"/>
    <mergeCell ref="N34:O34"/>
    <mergeCell ref="L32:M32"/>
    <mergeCell ref="N32:O32"/>
    <mergeCell ref="D32:F32"/>
    <mergeCell ref="J32:K32"/>
    <mergeCell ref="R29:S29"/>
    <mergeCell ref="P30:Q30"/>
    <mergeCell ref="R30:S30"/>
    <mergeCell ref="D30:F30"/>
    <mergeCell ref="J30:K30"/>
    <mergeCell ref="L30:M30"/>
    <mergeCell ref="N30:O30"/>
    <mergeCell ref="L33:M33"/>
    <mergeCell ref="N33:O33"/>
    <mergeCell ref="P33:Q33"/>
    <mergeCell ref="R33:S33"/>
    <mergeCell ref="D29:F29"/>
    <mergeCell ref="R32:S32"/>
    <mergeCell ref="D31:F31"/>
    <mergeCell ref="P31:Q31"/>
    <mergeCell ref="P32:Q32"/>
    <mergeCell ref="P36:Q36"/>
    <mergeCell ref="R36:S36"/>
    <mergeCell ref="D37:F37"/>
    <mergeCell ref="J37:K37"/>
    <mergeCell ref="P34:Q34"/>
    <mergeCell ref="R34:S34"/>
    <mergeCell ref="P35:Q35"/>
    <mergeCell ref="R35:S35"/>
    <mergeCell ref="D34:F34"/>
    <mergeCell ref="J34:K34"/>
    <mergeCell ref="L37:M37"/>
    <mergeCell ref="N37:O37"/>
    <mergeCell ref="P37:Q37"/>
    <mergeCell ref="R37:S37"/>
    <mergeCell ref="D36:F36"/>
    <mergeCell ref="J36:K36"/>
    <mergeCell ref="L36:M36"/>
    <mergeCell ref="N36:O36"/>
    <mergeCell ref="D35:F35"/>
    <mergeCell ref="J35:K35"/>
    <mergeCell ref="L35:M35"/>
    <mergeCell ref="N35:O35"/>
    <mergeCell ref="R43:S43"/>
    <mergeCell ref="D38:F38"/>
    <mergeCell ref="J38:K38"/>
    <mergeCell ref="L38:M38"/>
    <mergeCell ref="N38:O38"/>
    <mergeCell ref="P42:Q42"/>
    <mergeCell ref="R42:S42"/>
    <mergeCell ref="D42:F42"/>
    <mergeCell ref="J42:K42"/>
    <mergeCell ref="L42:M42"/>
    <mergeCell ref="N42:O42"/>
    <mergeCell ref="D39:F39"/>
    <mergeCell ref="J39:K39"/>
    <mergeCell ref="L39:M39"/>
    <mergeCell ref="N39:O39"/>
    <mergeCell ref="P39:Q39"/>
    <mergeCell ref="R39:S39"/>
    <mergeCell ref="P38:Q38"/>
    <mergeCell ref="R38:S38"/>
    <mergeCell ref="R44:S44"/>
    <mergeCell ref="D45:F45"/>
    <mergeCell ref="J45:K45"/>
    <mergeCell ref="L45:M45"/>
    <mergeCell ref="N45:O45"/>
    <mergeCell ref="L40:M40"/>
    <mergeCell ref="N40:O40"/>
    <mergeCell ref="P46:Q46"/>
    <mergeCell ref="R46:S46"/>
    <mergeCell ref="P40:Q40"/>
    <mergeCell ref="R40:S40"/>
    <mergeCell ref="D41:F41"/>
    <mergeCell ref="J41:K41"/>
    <mergeCell ref="L41:M41"/>
    <mergeCell ref="N41:O41"/>
    <mergeCell ref="P41:Q41"/>
    <mergeCell ref="R41:S41"/>
    <mergeCell ref="D40:F40"/>
    <mergeCell ref="J40:K40"/>
    <mergeCell ref="D43:F43"/>
    <mergeCell ref="J43:K43"/>
    <mergeCell ref="L43:M43"/>
    <mergeCell ref="N43:O43"/>
    <mergeCell ref="P43:Q43"/>
    <mergeCell ref="D44:F44"/>
    <mergeCell ref="J44:K44"/>
    <mergeCell ref="L44:M44"/>
    <mergeCell ref="N44:O44"/>
    <mergeCell ref="D46:F46"/>
    <mergeCell ref="J46:K46"/>
    <mergeCell ref="L46:M46"/>
    <mergeCell ref="N46:O46"/>
    <mergeCell ref="P44:Q44"/>
    <mergeCell ref="D51:F51"/>
    <mergeCell ref="J51:K51"/>
    <mergeCell ref="L51:M51"/>
    <mergeCell ref="N51:O51"/>
    <mergeCell ref="P51:Q51"/>
    <mergeCell ref="R51:S51"/>
    <mergeCell ref="D50:F50"/>
    <mergeCell ref="J50:K50"/>
    <mergeCell ref="P45:Q45"/>
    <mergeCell ref="R45:S45"/>
    <mergeCell ref="D47:F47"/>
    <mergeCell ref="J47:K47"/>
    <mergeCell ref="L47:M47"/>
    <mergeCell ref="N47:O47"/>
    <mergeCell ref="P47:Q47"/>
    <mergeCell ref="R47:S47"/>
    <mergeCell ref="P55:Q55"/>
    <mergeCell ref="R55:S55"/>
    <mergeCell ref="D48:F48"/>
    <mergeCell ref="J48:K48"/>
    <mergeCell ref="L48:M48"/>
    <mergeCell ref="N48:O48"/>
    <mergeCell ref="P54:Q54"/>
    <mergeCell ref="R54:S54"/>
    <mergeCell ref="D54:F54"/>
    <mergeCell ref="J54:K54"/>
    <mergeCell ref="L54:M54"/>
    <mergeCell ref="N54:O54"/>
    <mergeCell ref="L50:M50"/>
    <mergeCell ref="N50:O50"/>
    <mergeCell ref="P48:Q48"/>
    <mergeCell ref="R48:S48"/>
    <mergeCell ref="D49:F49"/>
    <mergeCell ref="J49:K49"/>
    <mergeCell ref="L49:M49"/>
    <mergeCell ref="N49:O49"/>
    <mergeCell ref="P49:Q49"/>
    <mergeCell ref="R49:S49"/>
    <mergeCell ref="P50:Q50"/>
    <mergeCell ref="R50:S50"/>
    <mergeCell ref="L52:M52"/>
    <mergeCell ref="N52:O52"/>
    <mergeCell ref="P58:Q58"/>
    <mergeCell ref="R58:S58"/>
    <mergeCell ref="D59:F59"/>
    <mergeCell ref="J59:K59"/>
    <mergeCell ref="L59:M59"/>
    <mergeCell ref="N59:O59"/>
    <mergeCell ref="P59:Q59"/>
    <mergeCell ref="R59:S59"/>
    <mergeCell ref="P52:Q52"/>
    <mergeCell ref="R52:S52"/>
    <mergeCell ref="D53:F53"/>
    <mergeCell ref="J53:K53"/>
    <mergeCell ref="L53:M53"/>
    <mergeCell ref="N53:O53"/>
    <mergeCell ref="P53:Q53"/>
    <mergeCell ref="R53:S53"/>
    <mergeCell ref="D52:F52"/>
    <mergeCell ref="J52:K52"/>
    <mergeCell ref="D55:F55"/>
    <mergeCell ref="J55:K55"/>
    <mergeCell ref="L55:M55"/>
    <mergeCell ref="N55:O55"/>
    <mergeCell ref="P57:Q57"/>
    <mergeCell ref="R57:S57"/>
    <mergeCell ref="D56:F56"/>
    <mergeCell ref="J56:K56"/>
    <mergeCell ref="L56:M56"/>
    <mergeCell ref="N56:O56"/>
    <mergeCell ref="D58:F58"/>
    <mergeCell ref="J58:K58"/>
    <mergeCell ref="L58:M58"/>
    <mergeCell ref="N58:O58"/>
    <mergeCell ref="P56:Q56"/>
    <mergeCell ref="R56:S56"/>
    <mergeCell ref="D57:F57"/>
    <mergeCell ref="J57:K57"/>
    <mergeCell ref="L57:M57"/>
    <mergeCell ref="N57:O57"/>
    <mergeCell ref="R66:S66"/>
    <mergeCell ref="D66:F66"/>
    <mergeCell ref="J66:K66"/>
    <mergeCell ref="L66:M66"/>
    <mergeCell ref="N66:O66"/>
    <mergeCell ref="P60:Q60"/>
    <mergeCell ref="R60:S60"/>
    <mergeCell ref="D61:F61"/>
    <mergeCell ref="J61:K61"/>
    <mergeCell ref="L61:M61"/>
    <mergeCell ref="N61:O61"/>
    <mergeCell ref="P61:Q61"/>
    <mergeCell ref="R61:S61"/>
    <mergeCell ref="P62:Q62"/>
    <mergeCell ref="R62:S62"/>
    <mergeCell ref="D63:F63"/>
    <mergeCell ref="J63:K63"/>
    <mergeCell ref="L63:M63"/>
    <mergeCell ref="N63:O63"/>
    <mergeCell ref="P63:Q63"/>
    <mergeCell ref="R63:S63"/>
    <mergeCell ref="D62:F62"/>
    <mergeCell ref="J62:K62"/>
    <mergeCell ref="D60:F60"/>
    <mergeCell ref="J60:K60"/>
    <mergeCell ref="L60:M60"/>
    <mergeCell ref="N60:O60"/>
    <mergeCell ref="L62:M62"/>
    <mergeCell ref="N62:O62"/>
    <mergeCell ref="L64:M64"/>
    <mergeCell ref="N64:O64"/>
    <mergeCell ref="P66:Q66"/>
    <mergeCell ref="P64:Q64"/>
    <mergeCell ref="R64:S64"/>
    <mergeCell ref="D65:F65"/>
    <mergeCell ref="J65:K65"/>
    <mergeCell ref="L65:M65"/>
    <mergeCell ref="N65:O65"/>
    <mergeCell ref="P65:Q65"/>
    <mergeCell ref="R65:S65"/>
    <mergeCell ref="D64:F64"/>
    <mergeCell ref="J64:K64"/>
  </mergeCells>
  <phoneticPr fontId="11"/>
  <printOptions horizontalCentered="1"/>
  <pageMargins left="0.23" right="0.25" top="0.25" bottom="0.2" header="0.23" footer="0.3"/>
  <pageSetup paperSize="9" scale="79" fitToHeight="0" orientation="portrait"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BK52"/>
  <sheetViews>
    <sheetView workbookViewId="0">
      <selection activeCell="F1" sqref="F1"/>
    </sheetView>
  </sheetViews>
  <sheetFormatPr defaultRowHeight="13.5"/>
  <cols>
    <col min="1" max="1" width="2.5" customWidth="1"/>
    <col min="2" max="2" width="5.375" bestFit="1" customWidth="1"/>
    <col min="3" max="3" width="10.625" customWidth="1"/>
    <col min="4" max="4" width="5.375" bestFit="1" customWidth="1"/>
    <col min="5" max="5" width="5.5" bestFit="1" customWidth="1"/>
    <col min="6" max="6" width="4.5" bestFit="1" customWidth="1"/>
    <col min="7" max="7" width="3.125" customWidth="1"/>
    <col min="8" max="8" width="3.5" customWidth="1"/>
    <col min="9" max="9" width="5.5" bestFit="1" customWidth="1"/>
    <col min="10" max="10" width="11.625" bestFit="1" customWidth="1"/>
    <col min="11" max="11" width="3.75" customWidth="1"/>
    <col min="12" max="12" width="11.625" bestFit="1" customWidth="1"/>
    <col min="13" max="13" width="3.375" bestFit="1" customWidth="1"/>
    <col min="14" max="14" width="3.125" bestFit="1" customWidth="1"/>
    <col min="15" max="16" width="1.25" customWidth="1"/>
    <col min="17" max="17" width="8.375" bestFit="1" customWidth="1"/>
    <col min="18" max="18" width="2" customWidth="1"/>
    <col min="19" max="19" width="4.75" style="1" customWidth="1"/>
    <col min="20" max="22" width="1.25" customWidth="1"/>
    <col min="23" max="23" width="4.75" customWidth="1"/>
    <col min="24" max="26" width="1.25" customWidth="1"/>
    <col min="27" max="27" width="4.125" customWidth="1"/>
    <col min="28" max="30" width="1.25" customWidth="1"/>
    <col min="31" max="31" width="4.125" customWidth="1"/>
    <col min="32" max="34" width="1.25" customWidth="1"/>
    <col min="35" max="35" width="4.75" customWidth="1"/>
    <col min="36" max="38" width="4.125" customWidth="1"/>
    <col min="39" max="39" width="3.125" bestFit="1" customWidth="1"/>
    <col min="40" max="40" width="15.5" bestFit="1" customWidth="1"/>
    <col min="41" max="41" width="16.625" bestFit="1" customWidth="1"/>
    <col min="42" max="44" width="0.625" customWidth="1"/>
    <col min="45" max="45" width="4.875" customWidth="1"/>
    <col min="46" max="46" width="4.5" bestFit="1" customWidth="1"/>
    <col min="47" max="47" width="5.375" bestFit="1" customWidth="1"/>
    <col min="48" max="48" width="19.25" bestFit="1" customWidth="1"/>
    <col min="49" max="49" width="28.125" customWidth="1"/>
    <col min="50" max="50" width="5.375" bestFit="1" customWidth="1"/>
    <col min="51" max="51" width="19.25" bestFit="1" customWidth="1"/>
    <col min="52" max="52" width="8.375" bestFit="1" customWidth="1"/>
    <col min="53" max="53" width="5.375" bestFit="1" customWidth="1"/>
    <col min="54" max="54" width="1.25" customWidth="1"/>
    <col min="55" max="63" width="8.875" customWidth="1"/>
  </cols>
  <sheetData>
    <row r="1" spans="2:63" ht="100.5" customHeight="1">
      <c r="B1" s="295" t="s">
        <v>299</v>
      </c>
      <c r="C1" s="296" t="s">
        <v>300</v>
      </c>
      <c r="D1" s="295" t="s">
        <v>301</v>
      </c>
      <c r="E1" s="305" t="s">
        <v>349</v>
      </c>
      <c r="F1" s="306" t="s">
        <v>302</v>
      </c>
      <c r="G1" s="306" t="s">
        <v>303</v>
      </c>
      <c r="H1" s="306" t="s">
        <v>304</v>
      </c>
      <c r="I1" s="307" t="s">
        <v>305</v>
      </c>
      <c r="J1" s="307" t="s">
        <v>306</v>
      </c>
      <c r="K1" s="306" t="s">
        <v>307</v>
      </c>
      <c r="L1" s="306" t="s">
        <v>308</v>
      </c>
      <c r="M1" s="307" t="s">
        <v>309</v>
      </c>
      <c r="N1" s="307" t="s">
        <v>0</v>
      </c>
      <c r="O1" s="307" t="s">
        <v>310</v>
      </c>
      <c r="P1" s="307" t="s">
        <v>311</v>
      </c>
      <c r="Q1" s="306" t="s">
        <v>312</v>
      </c>
      <c r="R1" s="308" t="s">
        <v>313</v>
      </c>
      <c r="S1" s="306" t="s">
        <v>314</v>
      </c>
      <c r="T1" s="306" t="s">
        <v>315</v>
      </c>
      <c r="U1" s="307" t="s">
        <v>316</v>
      </c>
      <c r="V1" s="307" t="s">
        <v>317</v>
      </c>
      <c r="W1" s="307" t="s">
        <v>318</v>
      </c>
      <c r="X1" s="307" t="s">
        <v>319</v>
      </c>
      <c r="Y1" s="307" t="s">
        <v>320</v>
      </c>
      <c r="Z1" s="307" t="s">
        <v>321</v>
      </c>
      <c r="AA1" s="307" t="s">
        <v>322</v>
      </c>
      <c r="AB1" s="307" t="s">
        <v>323</v>
      </c>
      <c r="AC1" s="307" t="s">
        <v>324</v>
      </c>
      <c r="AD1" s="307" t="s">
        <v>325</v>
      </c>
      <c r="AE1" s="307" t="s">
        <v>326</v>
      </c>
      <c r="AF1" s="306" t="s">
        <v>327</v>
      </c>
      <c r="AG1" s="307" t="s">
        <v>328</v>
      </c>
      <c r="AH1" s="307" t="s">
        <v>329</v>
      </c>
      <c r="AI1" s="307" t="s">
        <v>330</v>
      </c>
      <c r="AJ1" s="307" t="s">
        <v>331</v>
      </c>
      <c r="AK1" s="307" t="s">
        <v>332</v>
      </c>
      <c r="AL1" s="309" t="s">
        <v>333</v>
      </c>
      <c r="AM1" s="297" t="s">
        <v>334</v>
      </c>
      <c r="AN1" s="295" t="s">
        <v>335</v>
      </c>
      <c r="AO1" s="295" t="s">
        <v>336</v>
      </c>
      <c r="AP1" s="295" t="s">
        <v>337</v>
      </c>
      <c r="AQ1" s="295" t="s">
        <v>338</v>
      </c>
      <c r="AR1" s="295" t="s">
        <v>339</v>
      </c>
      <c r="AS1" s="298" t="s">
        <v>506</v>
      </c>
      <c r="AT1" s="298" t="s">
        <v>340</v>
      </c>
      <c r="AU1" s="298" t="s">
        <v>341</v>
      </c>
      <c r="AV1" s="296" t="s">
        <v>342</v>
      </c>
      <c r="AW1" s="298" t="s">
        <v>343</v>
      </c>
      <c r="AX1" s="298" t="s">
        <v>344</v>
      </c>
      <c r="AY1" s="298" t="s">
        <v>345</v>
      </c>
      <c r="AZ1" s="298" t="s">
        <v>346</v>
      </c>
      <c r="BA1" s="298" t="s">
        <v>347</v>
      </c>
      <c r="BB1" s="299"/>
      <c r="BC1" s="298" t="s">
        <v>498</v>
      </c>
      <c r="BD1" s="298" t="s">
        <v>499</v>
      </c>
      <c r="BE1" s="298" t="s">
        <v>500</v>
      </c>
      <c r="BF1" s="298" t="s">
        <v>501</v>
      </c>
      <c r="BG1" s="298" t="s">
        <v>502</v>
      </c>
      <c r="BH1" s="298" t="s">
        <v>503</v>
      </c>
      <c r="BI1" s="298" t="s">
        <v>504</v>
      </c>
      <c r="BJ1" s="298" t="s">
        <v>505</v>
      </c>
      <c r="BK1" s="299"/>
    </row>
    <row r="2" spans="2:63">
      <c r="B2" t="str">
        <f>IF(入力シート!C7="","",入力シート!$N$1)</f>
        <v/>
      </c>
      <c r="C2" t="str">
        <f>IF(入力シート!C7="","",大会申込一覧表!$P$6)</f>
        <v/>
      </c>
      <c r="D2" t="str">
        <f>IF(入力シート!C7="","",入力シート!A7)</f>
        <v/>
      </c>
      <c r="E2" t="str">
        <f>IF(入力シート!C7="","",'NANS Data'!C2&amp;'NANS Data'!D2)</f>
        <v/>
      </c>
      <c r="F2" t="str">
        <f>IF(入力シート!C7="","",入力シート!$N$1)</f>
        <v/>
      </c>
      <c r="I2" t="str">
        <f>IF(入力シート!C7="","",入力シート!B7)</f>
        <v/>
      </c>
      <c r="J2" t="str">
        <f>IF(入力シート!C7="","",入力シート!C7&amp;" "&amp;入力シート!D7)</f>
        <v/>
      </c>
      <c r="K2" t="str">
        <f>IF(入力シート!E7="","",入力シート!E7&amp;" "&amp;入力シート!F7)</f>
        <v/>
      </c>
      <c r="L2" t="str">
        <f>J2</f>
        <v/>
      </c>
      <c r="M2" s="1" t="str">
        <f>IF(入力シート!H7="","",入力シート!H7)</f>
        <v/>
      </c>
      <c r="N2" s="1" t="str">
        <f>IF(入力シート!I7="","",入力シート!I7)</f>
        <v/>
      </c>
      <c r="O2" t="str">
        <f>IF(入力シート!J7="","",入力シート!J7)</f>
        <v/>
      </c>
      <c r="P2" t="str">
        <f>IF(入力シート!K7="","",入力シート!K7)</f>
        <v/>
      </c>
      <c r="Q2" t="str">
        <f>IF(入力シート!M7="","",入力シート!M7)</f>
        <v/>
      </c>
      <c r="R2" t="str">
        <f>IF(入力シート!L7="","",入力シート!L7)</f>
        <v/>
      </c>
      <c r="S2" s="1" t="str">
        <f>IF(入力シート!N7="","",data!U3)</f>
        <v/>
      </c>
      <c r="T2" t="str">
        <f>IF(入力シート!O7="","",入力シート!O7)</f>
        <v/>
      </c>
      <c r="W2" t="str">
        <f>IF(入力シート!S7="","",data!Z3)</f>
        <v/>
      </c>
      <c r="X2" t="str">
        <f>IF(入力シート!T7="","",入力シート!T7)</f>
        <v/>
      </c>
      <c r="AN2" t="str">
        <f>IF(入力シート!N7="","",入力シート!N7)</f>
        <v/>
      </c>
      <c r="AO2" t="str">
        <f>IF(入力シート!S7="","",入力シート!S7)</f>
        <v/>
      </c>
      <c r="AS2" t="str">
        <f>IF(大会申込一覧表!Q11="","",大会申込一覧表!Q11)</f>
        <v/>
      </c>
      <c r="AT2" t="str">
        <f>IF(入力シート!N1="","",入力シート!N1)</f>
        <v/>
      </c>
      <c r="AU2" t="str">
        <f>IF(大会申込一覧表!L5="","",(VLOOKUP(大会申込一覧表!L5,データ!$J$2:$K$48,2,FALSE)))</f>
        <v/>
      </c>
      <c r="AV2" t="str">
        <f>IF(大会申込一覧表!E6="","",大会申込一覧表!E6)</f>
        <v/>
      </c>
      <c r="AW2" t="str">
        <f>IF(大会申込一覧表!E5="","",大会申込一覧表!E5)</f>
        <v/>
      </c>
      <c r="AX2" t="str">
        <f>IF(大会申込一覧表!P6="","",大会申込一覧表!P6)</f>
        <v/>
      </c>
      <c r="AY2" t="str">
        <f>IF(大会申込一覧表!E6="","",大会申込一覧表!E6)</f>
        <v/>
      </c>
      <c r="AZ2" t="str">
        <f>IF(大会申込一覧表!P7="","",大会申込一覧表!P7)</f>
        <v/>
      </c>
      <c r="BA2" t="str">
        <f>IF(大会申込一覧表!P9="","",大会申込一覧表!P9)</f>
        <v/>
      </c>
      <c r="BC2" t="str">
        <f>IF(大会申込一覧表!D10="","",大会申込一覧表!D10)</f>
        <v/>
      </c>
      <c r="BD2" t="str">
        <f>IF(大会申込一覧表!H10="","",大会申込一覧表!H10)</f>
        <v/>
      </c>
      <c r="BE2" t="str">
        <f>IF(大会申込一覧表!D11="","",大会申込一覧表!D11)</f>
        <v/>
      </c>
      <c r="BF2" t="str">
        <f>IF(大会申込一覧表!H11="","",大会申込一覧表!H11)</f>
        <v/>
      </c>
      <c r="BG2" t="str">
        <f>IF(大会申込一覧表!K10="","",大会申込一覧表!K10)</f>
        <v/>
      </c>
      <c r="BH2" t="str">
        <f>IF(大会申込一覧表!O10="","",大会申込一覧表!O10)</f>
        <v/>
      </c>
      <c r="BI2" t="str">
        <f>IF(大会申込一覧表!K11="","",大会申込一覧表!K11)</f>
        <v/>
      </c>
      <c r="BJ2" t="str">
        <f>IF(大会申込一覧表!O11="","",大会申込一覧表!O11)</f>
        <v/>
      </c>
    </row>
    <row r="3" spans="2:63">
      <c r="B3" t="str">
        <f>IF(入力シート!C8="","",入力シート!$N$1)</f>
        <v/>
      </c>
      <c r="C3" t="str">
        <f>IF(入力シート!C8="","",大会申込一覧表!$P$6)</f>
        <v/>
      </c>
      <c r="D3" t="str">
        <f>IF(入力シート!C8="","",入力シート!A8)</f>
        <v/>
      </c>
      <c r="E3" t="str">
        <f>IF(入力シート!C8="","",'NANS Data'!C3&amp;'NANS Data'!D3)</f>
        <v/>
      </c>
      <c r="F3" t="str">
        <f>IF(入力シート!C8="","",入力シート!$N$1)</f>
        <v/>
      </c>
      <c r="I3" t="str">
        <f>IF(入力シート!C8="","",入力シート!B8)</f>
        <v/>
      </c>
      <c r="J3" t="str">
        <f>IF(入力シート!C8="","",入力シート!C8&amp;" "&amp;入力シート!D8)</f>
        <v/>
      </c>
      <c r="K3" t="str">
        <f>IF(入力シート!E8="","",入力シート!E8&amp;" "&amp;入力シート!F8)</f>
        <v/>
      </c>
      <c r="L3" t="str">
        <f t="shared" ref="L3:L52" si="0">J3</f>
        <v/>
      </c>
      <c r="M3" s="1" t="str">
        <f>IF(入力シート!H8="","",入力シート!H8)</f>
        <v/>
      </c>
      <c r="N3" s="1" t="str">
        <f>IF(入力シート!I8="","",入力シート!I8)</f>
        <v/>
      </c>
      <c r="O3" t="str">
        <f>IF(入力シート!J8="","",入力シート!J8)</f>
        <v/>
      </c>
      <c r="P3" t="str">
        <f>IF(入力シート!K8="","",入力シート!K8)</f>
        <v/>
      </c>
      <c r="Q3" t="str">
        <f>IF(入力シート!M8="","",入力シート!M8)</f>
        <v/>
      </c>
      <c r="R3" t="str">
        <f>IF(入力シート!L8="","",入力シート!L8)</f>
        <v/>
      </c>
      <c r="S3" s="1" t="str">
        <f>IF(入力シート!N8="","",data!U4)</f>
        <v/>
      </c>
      <c r="T3" t="str">
        <f>IF(入力シート!O8="","",入力シート!O8)</f>
        <v/>
      </c>
      <c r="W3" t="str">
        <f>IF(入力シート!S8="","",data!Z4)</f>
        <v/>
      </c>
      <c r="X3" t="str">
        <f>IF(入力シート!T8="","",入力シート!T8)</f>
        <v/>
      </c>
      <c r="AN3" t="str">
        <f>IF(入力シート!N8="","",入力シート!N8)</f>
        <v/>
      </c>
      <c r="AO3" t="str">
        <f>IF(入力シート!S8="","",入力シート!S8)</f>
        <v/>
      </c>
    </row>
    <row r="4" spans="2:63">
      <c r="B4" t="str">
        <f>IF(入力シート!C9="","",入力シート!$N$1)</f>
        <v/>
      </c>
      <c r="C4" t="str">
        <f>IF(入力シート!C9="","",大会申込一覧表!$P$6)</f>
        <v/>
      </c>
      <c r="D4" t="str">
        <f>IF(入力シート!C9="","",入力シート!A9)</f>
        <v/>
      </c>
      <c r="E4" t="str">
        <f>IF(入力シート!C9="","",'NANS Data'!C4&amp;'NANS Data'!D4)</f>
        <v/>
      </c>
      <c r="F4" t="str">
        <f>IF(入力シート!C9="","",入力シート!$N$1)</f>
        <v/>
      </c>
      <c r="I4" t="str">
        <f>IF(入力シート!C9="","",入力シート!B9)</f>
        <v/>
      </c>
      <c r="J4" t="str">
        <f>IF(入力シート!C9="","",入力シート!C9&amp;" "&amp;入力シート!D9)</f>
        <v/>
      </c>
      <c r="K4" t="str">
        <f>IF(入力シート!E9="","",入力シート!E9&amp;" "&amp;入力シート!F9)</f>
        <v/>
      </c>
      <c r="L4" t="str">
        <f t="shared" si="0"/>
        <v/>
      </c>
      <c r="M4" s="1" t="str">
        <f>IF(入力シート!H9="","",入力シート!H9)</f>
        <v/>
      </c>
      <c r="N4" s="1" t="str">
        <f>IF(入力シート!I9="","",入力シート!I9)</f>
        <v/>
      </c>
      <c r="O4" t="str">
        <f>IF(入力シート!J9="","",入力シート!J9)</f>
        <v/>
      </c>
      <c r="P4" t="str">
        <f>IF(入力シート!K9="","",入力シート!K9)</f>
        <v/>
      </c>
      <c r="Q4" t="str">
        <f>IF(入力シート!M9="","",入力シート!M9)</f>
        <v/>
      </c>
      <c r="R4" t="str">
        <f>IF(入力シート!L9="","",入力シート!L9)</f>
        <v/>
      </c>
      <c r="S4" s="1" t="str">
        <f>IF(入力シート!N9="","",data!U5)</f>
        <v/>
      </c>
      <c r="T4" t="str">
        <f>IF(入力シート!O9="","",入力シート!O9)</f>
        <v/>
      </c>
      <c r="W4" t="str">
        <f>IF(入力シート!S9="","",data!Z5)</f>
        <v/>
      </c>
      <c r="X4" t="str">
        <f>IF(入力シート!T9="","",入力シート!T9)</f>
        <v/>
      </c>
      <c r="AN4" t="str">
        <f>IF(入力シート!N9="","",入力シート!N9)</f>
        <v/>
      </c>
      <c r="AO4" t="str">
        <f>IF(入力シート!S9="","",入力シート!S9)</f>
        <v/>
      </c>
    </row>
    <row r="5" spans="2:63">
      <c r="B5" t="str">
        <f>IF(入力シート!C10="","",入力シート!$N$1)</f>
        <v/>
      </c>
      <c r="C5" t="str">
        <f>IF(入力シート!C10="","",大会申込一覧表!$P$6)</f>
        <v/>
      </c>
      <c r="D5" t="str">
        <f>IF(入力シート!C10="","",入力シート!A10)</f>
        <v/>
      </c>
      <c r="E5" t="str">
        <f>IF(入力シート!C10="","",'NANS Data'!C5&amp;'NANS Data'!D5)</f>
        <v/>
      </c>
      <c r="F5" t="str">
        <f>IF(入力シート!C10="","",入力シート!$N$1)</f>
        <v/>
      </c>
      <c r="I5" t="str">
        <f>IF(入力シート!C10="","",入力シート!B10)</f>
        <v/>
      </c>
      <c r="J5" t="str">
        <f>IF(入力シート!C10="","",入力シート!C10&amp;" "&amp;入力シート!D10)</f>
        <v/>
      </c>
      <c r="K5" t="str">
        <f>IF(入力シート!E10="","",入力シート!E10&amp;" "&amp;入力シート!F10)</f>
        <v/>
      </c>
      <c r="L5" t="str">
        <f t="shared" si="0"/>
        <v/>
      </c>
      <c r="M5" s="1" t="str">
        <f>IF(入力シート!H10="","",入力シート!H10)</f>
        <v/>
      </c>
      <c r="N5" s="1" t="str">
        <f>IF(入力シート!I10="","",入力シート!I10)</f>
        <v/>
      </c>
      <c r="O5" t="str">
        <f>IF(入力シート!J10="","",入力シート!J10)</f>
        <v/>
      </c>
      <c r="P5" t="str">
        <f>IF(入力シート!K10="","",入力シート!K10)</f>
        <v/>
      </c>
      <c r="Q5" t="str">
        <f>IF(入力シート!M10="","",入力シート!M10)</f>
        <v/>
      </c>
      <c r="R5" t="str">
        <f>IF(入力シート!L10="","",入力シート!L10)</f>
        <v/>
      </c>
      <c r="S5" s="1" t="str">
        <f>IF(入力シート!N10="","",data!U6)</f>
        <v/>
      </c>
      <c r="T5" t="str">
        <f>IF(入力シート!O10="","",入力シート!O10)</f>
        <v/>
      </c>
      <c r="W5" t="str">
        <f>IF(入力シート!S10="","",data!Z6)</f>
        <v/>
      </c>
      <c r="X5" t="str">
        <f>IF(入力シート!T10="","",入力シート!T10)</f>
        <v/>
      </c>
      <c r="AN5" t="str">
        <f>IF(入力シート!N10="","",入力シート!N10)</f>
        <v/>
      </c>
      <c r="AO5" t="str">
        <f>IF(入力シート!S10="","",入力シート!S10)</f>
        <v/>
      </c>
    </row>
    <row r="6" spans="2:63">
      <c r="B6" t="str">
        <f>IF(入力シート!C11="","",入力シート!$N$1)</f>
        <v/>
      </c>
      <c r="C6" t="str">
        <f>IF(入力シート!C11="","",大会申込一覧表!$P$6)</f>
        <v/>
      </c>
      <c r="D6" t="str">
        <f>IF(入力シート!C11="","",入力シート!A11)</f>
        <v/>
      </c>
      <c r="E6" t="str">
        <f>IF(入力シート!C11="","",'NANS Data'!C6&amp;'NANS Data'!D6)</f>
        <v/>
      </c>
      <c r="F6" t="str">
        <f>IF(入力シート!C11="","",入力シート!$N$1)</f>
        <v/>
      </c>
      <c r="I6" t="str">
        <f>IF(入力シート!C11="","",入力シート!B11)</f>
        <v/>
      </c>
      <c r="J6" t="str">
        <f>IF(入力シート!C11="","",入力シート!C11&amp;" "&amp;入力シート!D11)</f>
        <v/>
      </c>
      <c r="K6" t="str">
        <f>IF(入力シート!E11="","",入力シート!E11&amp;" "&amp;入力シート!F11)</f>
        <v/>
      </c>
      <c r="L6" t="str">
        <f t="shared" si="0"/>
        <v/>
      </c>
      <c r="M6" s="1" t="str">
        <f>IF(入力シート!H11="","",入力シート!H11)</f>
        <v/>
      </c>
      <c r="N6" s="1" t="str">
        <f>IF(入力シート!I11="","",入力シート!I11)</f>
        <v/>
      </c>
      <c r="O6" t="str">
        <f>IF(入力シート!J11="","",入力シート!J11)</f>
        <v/>
      </c>
      <c r="P6" t="str">
        <f>IF(入力シート!K11="","",入力シート!K11)</f>
        <v/>
      </c>
      <c r="Q6" t="str">
        <f>IF(入力シート!M11="","",入力シート!M11)</f>
        <v/>
      </c>
      <c r="R6" t="str">
        <f>IF(入力シート!L11="","",入力シート!L11)</f>
        <v/>
      </c>
      <c r="S6" s="1" t="str">
        <f>IF(入力シート!N11="","",data!U7)</f>
        <v/>
      </c>
      <c r="T6" t="str">
        <f>IF(入力シート!O11="","",入力シート!O11)</f>
        <v/>
      </c>
      <c r="W6" t="str">
        <f>IF(入力シート!S11="","",data!Z7)</f>
        <v/>
      </c>
      <c r="X6" t="str">
        <f>IF(入力シート!T11="","",入力シート!T11)</f>
        <v/>
      </c>
      <c r="AN6" t="str">
        <f>IF(入力シート!N11="","",入力シート!N11)</f>
        <v/>
      </c>
      <c r="AO6" t="str">
        <f>IF(入力シート!S11="","",入力シート!S11)</f>
        <v/>
      </c>
    </row>
    <row r="7" spans="2:63">
      <c r="B7" t="str">
        <f>IF(入力シート!C12="","",入力シート!$N$1)</f>
        <v/>
      </c>
      <c r="C7" t="str">
        <f>IF(入力シート!C12="","",大会申込一覧表!$P$6)</f>
        <v/>
      </c>
      <c r="D7" t="str">
        <f>IF(入力シート!C12="","",入力シート!A12)</f>
        <v/>
      </c>
      <c r="E7" t="str">
        <f>IF(入力シート!C12="","",'NANS Data'!C7&amp;'NANS Data'!D7)</f>
        <v/>
      </c>
      <c r="F7" t="str">
        <f>IF(入力シート!C12="","",入力シート!$N$1)</f>
        <v/>
      </c>
      <c r="I7" t="str">
        <f>IF(入力シート!C12="","",入力シート!B12)</f>
        <v/>
      </c>
      <c r="J7" t="str">
        <f>IF(入力シート!C12="","",入力シート!C12&amp;" "&amp;入力シート!D12)</f>
        <v/>
      </c>
      <c r="K7" t="str">
        <f>IF(入力シート!E12="","",入力シート!E12&amp;" "&amp;入力シート!F12)</f>
        <v/>
      </c>
      <c r="L7" t="str">
        <f t="shared" si="0"/>
        <v/>
      </c>
      <c r="M7" s="1" t="str">
        <f>IF(入力シート!H12="","",入力シート!H12)</f>
        <v/>
      </c>
      <c r="N7" s="1" t="str">
        <f>IF(入力シート!I12="","",入力シート!I12)</f>
        <v/>
      </c>
      <c r="O7" t="str">
        <f>IF(入力シート!J12="","",入力シート!J12)</f>
        <v/>
      </c>
      <c r="P7" t="str">
        <f>IF(入力シート!K12="","",入力シート!K12)</f>
        <v/>
      </c>
      <c r="Q7" t="str">
        <f>IF(入力シート!M12="","",入力シート!M12)</f>
        <v/>
      </c>
      <c r="R7" t="str">
        <f>IF(入力シート!L12="","",入力シート!L12)</f>
        <v/>
      </c>
      <c r="S7" s="1" t="str">
        <f>IF(入力シート!N12="","",data!U8)</f>
        <v/>
      </c>
      <c r="T7" t="str">
        <f>IF(入力シート!O12="","",入力シート!O12)</f>
        <v/>
      </c>
      <c r="W7" t="str">
        <f>IF(入力シート!S12="","",data!Z8)</f>
        <v/>
      </c>
      <c r="X7" t="str">
        <f>IF(入力シート!T12="","",入力シート!T12)</f>
        <v/>
      </c>
      <c r="AN7" t="str">
        <f>IF(入力シート!N12="","",入力シート!N12)</f>
        <v/>
      </c>
      <c r="AO7" t="str">
        <f>IF(入力シート!S12="","",入力シート!S12)</f>
        <v/>
      </c>
    </row>
    <row r="8" spans="2:63">
      <c r="B8" t="str">
        <f>IF(入力シート!C13="","",入力シート!$N$1)</f>
        <v/>
      </c>
      <c r="C8" t="str">
        <f>IF(入力シート!C13="","",大会申込一覧表!$P$6)</f>
        <v/>
      </c>
      <c r="D8" t="str">
        <f>IF(入力シート!C13="","",入力シート!A13)</f>
        <v/>
      </c>
      <c r="E8" t="str">
        <f>IF(入力シート!C13="","",'NANS Data'!C8&amp;'NANS Data'!D8)</f>
        <v/>
      </c>
      <c r="F8" t="str">
        <f>IF(入力シート!C13="","",入力シート!$N$1)</f>
        <v/>
      </c>
      <c r="I8" t="str">
        <f>IF(入力シート!C13="","",入力シート!B13)</f>
        <v/>
      </c>
      <c r="J8" t="str">
        <f>IF(入力シート!C13="","",入力シート!C13&amp;" "&amp;入力シート!D13)</f>
        <v/>
      </c>
      <c r="K8" t="str">
        <f>IF(入力シート!E13="","",入力シート!E13&amp;" "&amp;入力シート!F13)</f>
        <v/>
      </c>
      <c r="L8" t="str">
        <f t="shared" si="0"/>
        <v/>
      </c>
      <c r="M8" s="1" t="str">
        <f>IF(入力シート!H13="","",入力シート!H13)</f>
        <v/>
      </c>
      <c r="N8" s="1" t="str">
        <f>IF(入力シート!I13="","",入力シート!I13)</f>
        <v/>
      </c>
      <c r="O8" t="str">
        <f>IF(入力シート!J13="","",入力シート!J13)</f>
        <v/>
      </c>
      <c r="P8" t="str">
        <f>IF(入力シート!K13="","",入力シート!K13)</f>
        <v/>
      </c>
      <c r="Q8" t="str">
        <f>IF(入力シート!M13="","",入力シート!M13)</f>
        <v/>
      </c>
      <c r="R8" t="str">
        <f>IF(入力シート!L13="","",入力シート!L13)</f>
        <v/>
      </c>
      <c r="S8" s="1" t="str">
        <f>IF(入力シート!N13="","",data!U9)</f>
        <v/>
      </c>
      <c r="T8" t="str">
        <f>IF(入力シート!O13="","",入力シート!O13)</f>
        <v/>
      </c>
      <c r="W8" t="str">
        <f>IF(入力シート!S13="","",data!Z9)</f>
        <v/>
      </c>
      <c r="X8" t="str">
        <f>IF(入力シート!T13="","",入力シート!T13)</f>
        <v/>
      </c>
      <c r="AN8" t="str">
        <f>IF(入力シート!N13="","",入力シート!N13)</f>
        <v/>
      </c>
      <c r="AO8" t="str">
        <f>IF(入力シート!S13="","",入力シート!S13)</f>
        <v/>
      </c>
    </row>
    <row r="9" spans="2:63">
      <c r="B9" t="str">
        <f>IF(入力シート!C14="","",入力シート!$N$1)</f>
        <v/>
      </c>
      <c r="C9" t="str">
        <f>IF(入力シート!C14="","",大会申込一覧表!$P$6)</f>
        <v/>
      </c>
      <c r="D9" t="str">
        <f>IF(入力シート!C14="","",入力シート!A14)</f>
        <v/>
      </c>
      <c r="E9" t="str">
        <f>IF(入力シート!C14="","",'NANS Data'!C9&amp;'NANS Data'!D9)</f>
        <v/>
      </c>
      <c r="F9" t="str">
        <f>IF(入力シート!C14="","",入力シート!$N$1)</f>
        <v/>
      </c>
      <c r="I9" t="str">
        <f>IF(入力シート!C14="","",入力シート!B14)</f>
        <v/>
      </c>
      <c r="J9" t="str">
        <f>IF(入力シート!C14="","",入力シート!C14&amp;" "&amp;入力シート!D14)</f>
        <v/>
      </c>
      <c r="K9" t="str">
        <f>IF(入力シート!E14="","",入力シート!E14&amp;" "&amp;入力シート!F14)</f>
        <v/>
      </c>
      <c r="L9" t="str">
        <f t="shared" si="0"/>
        <v/>
      </c>
      <c r="M9" s="1" t="str">
        <f>IF(入力シート!H14="","",入力シート!H14)</f>
        <v/>
      </c>
      <c r="N9" s="1" t="str">
        <f>IF(入力シート!I14="","",入力シート!I14)</f>
        <v/>
      </c>
      <c r="O9" t="str">
        <f>IF(入力シート!J14="","",入力シート!J14)</f>
        <v/>
      </c>
      <c r="P9" t="str">
        <f>IF(入力シート!K14="","",入力シート!K14)</f>
        <v/>
      </c>
      <c r="Q9" t="str">
        <f>IF(入力シート!M14="","",入力シート!M14)</f>
        <v/>
      </c>
      <c r="R9" t="str">
        <f>IF(入力シート!L14="","",入力シート!L14)</f>
        <v/>
      </c>
      <c r="S9" s="1" t="str">
        <f>IF(入力シート!N14="","",data!U10)</f>
        <v/>
      </c>
      <c r="T9" t="str">
        <f>IF(入力シート!O14="","",入力シート!O14)</f>
        <v/>
      </c>
      <c r="W9" t="str">
        <f>IF(入力シート!S14="","",data!Z10)</f>
        <v/>
      </c>
      <c r="X9" t="str">
        <f>IF(入力シート!T14="","",入力シート!T14)</f>
        <v/>
      </c>
      <c r="AN9" t="str">
        <f>IF(入力シート!N14="","",入力シート!N14)</f>
        <v/>
      </c>
      <c r="AO9" t="str">
        <f>IF(入力シート!S14="","",入力シート!S14)</f>
        <v/>
      </c>
    </row>
    <row r="10" spans="2:63">
      <c r="B10" t="str">
        <f>IF(入力シート!C15="","",入力シート!$N$1)</f>
        <v/>
      </c>
      <c r="C10" t="str">
        <f>IF(入力シート!C15="","",大会申込一覧表!$P$6)</f>
        <v/>
      </c>
      <c r="D10" t="str">
        <f>IF(入力シート!C15="","",入力シート!A15)</f>
        <v/>
      </c>
      <c r="E10" t="str">
        <f>IF(入力シート!C15="","",'NANS Data'!C10&amp;'NANS Data'!D10)</f>
        <v/>
      </c>
      <c r="F10" t="str">
        <f>IF(入力シート!C15="","",入力シート!$N$1)</f>
        <v/>
      </c>
      <c r="I10" t="str">
        <f>IF(入力シート!C15="","",入力シート!B15)</f>
        <v/>
      </c>
      <c r="J10" t="str">
        <f>IF(入力シート!C15="","",入力シート!C15&amp;" "&amp;入力シート!D15)</f>
        <v/>
      </c>
      <c r="K10" t="str">
        <f>IF(入力シート!E15="","",入力シート!E15&amp;" "&amp;入力シート!F15)</f>
        <v/>
      </c>
      <c r="L10" t="str">
        <f t="shared" si="0"/>
        <v/>
      </c>
      <c r="M10" s="1" t="str">
        <f>IF(入力シート!H15="","",入力シート!H15)</f>
        <v/>
      </c>
      <c r="N10" s="1" t="str">
        <f>IF(入力シート!I15="","",入力シート!I15)</f>
        <v/>
      </c>
      <c r="O10" t="str">
        <f>IF(入力シート!J15="","",入力シート!J15)</f>
        <v/>
      </c>
      <c r="P10" t="str">
        <f>IF(入力シート!K15="","",入力シート!K15)</f>
        <v/>
      </c>
      <c r="Q10" t="str">
        <f>IF(入力シート!M15="","",入力シート!M15)</f>
        <v/>
      </c>
      <c r="R10" t="str">
        <f>IF(入力シート!L15="","",入力シート!L15)</f>
        <v/>
      </c>
      <c r="S10" s="1" t="str">
        <f>IF(入力シート!N15="","",data!U11)</f>
        <v/>
      </c>
      <c r="T10" t="str">
        <f>IF(入力シート!O15="","",入力シート!O15)</f>
        <v/>
      </c>
      <c r="W10" t="str">
        <f>IF(入力シート!S15="","",data!Z11)</f>
        <v/>
      </c>
      <c r="X10" t="str">
        <f>IF(入力シート!T15="","",入力シート!T15)</f>
        <v/>
      </c>
      <c r="AN10" t="str">
        <f>IF(入力シート!N15="","",入力シート!N15)</f>
        <v/>
      </c>
      <c r="AO10" t="str">
        <f>IF(入力シート!S15="","",入力シート!S15)</f>
        <v/>
      </c>
    </row>
    <row r="11" spans="2:63">
      <c r="B11" t="str">
        <f>IF(入力シート!C16="","",入力シート!$N$1)</f>
        <v/>
      </c>
      <c r="C11" t="str">
        <f>IF(入力シート!C16="","",大会申込一覧表!$P$6)</f>
        <v/>
      </c>
      <c r="D11" t="str">
        <f>IF(入力シート!C16="","",入力シート!A16)</f>
        <v/>
      </c>
      <c r="E11" t="str">
        <f>IF(入力シート!C16="","",'NANS Data'!C11&amp;'NANS Data'!D11)</f>
        <v/>
      </c>
      <c r="F11" t="str">
        <f>IF(入力シート!C16="","",入力シート!$N$1)</f>
        <v/>
      </c>
      <c r="I11" t="str">
        <f>IF(入力シート!C16="","",入力シート!B16)</f>
        <v/>
      </c>
      <c r="J11" t="str">
        <f>IF(入力シート!C16="","",入力シート!C16&amp;" "&amp;入力シート!D16)</f>
        <v/>
      </c>
      <c r="K11" t="str">
        <f>IF(入力シート!E16="","",入力シート!E16&amp;" "&amp;入力シート!F16)</f>
        <v/>
      </c>
      <c r="L11" t="str">
        <f t="shared" si="0"/>
        <v/>
      </c>
      <c r="M11" s="1" t="str">
        <f>IF(入力シート!H16="","",入力シート!H16)</f>
        <v/>
      </c>
      <c r="N11" s="1" t="str">
        <f>IF(入力シート!I16="","",入力シート!I16)</f>
        <v/>
      </c>
      <c r="O11" t="str">
        <f>IF(入力シート!J16="","",入力シート!J16)</f>
        <v/>
      </c>
      <c r="P11" t="str">
        <f>IF(入力シート!K16="","",入力シート!K16)</f>
        <v/>
      </c>
      <c r="Q11" t="str">
        <f>IF(入力シート!M16="","",入力シート!M16)</f>
        <v/>
      </c>
      <c r="R11" t="str">
        <f>IF(入力シート!L16="","",入力シート!L16)</f>
        <v/>
      </c>
      <c r="S11" s="1" t="str">
        <f>IF(入力シート!N16="","",data!U12)</f>
        <v/>
      </c>
      <c r="T11" t="str">
        <f>IF(入力シート!O16="","",入力シート!O16)</f>
        <v/>
      </c>
      <c r="W11" t="str">
        <f>IF(入力シート!S16="","",data!Z12)</f>
        <v/>
      </c>
      <c r="X11" t="str">
        <f>IF(入力シート!T16="","",入力シート!T16)</f>
        <v/>
      </c>
      <c r="AN11" t="str">
        <f>IF(入力シート!N16="","",入力シート!N16)</f>
        <v/>
      </c>
      <c r="AO11" t="str">
        <f>IF(入力シート!S16="","",入力シート!S16)</f>
        <v/>
      </c>
    </row>
    <row r="12" spans="2:63">
      <c r="B12" t="str">
        <f>IF(入力シート!C17="","",入力シート!$N$1)</f>
        <v/>
      </c>
      <c r="C12" t="str">
        <f>IF(入力シート!C17="","",大会申込一覧表!$P$6)</f>
        <v/>
      </c>
      <c r="D12" t="str">
        <f>IF(入力シート!C17="","",入力シート!A17)</f>
        <v/>
      </c>
      <c r="E12" t="str">
        <f>IF(入力シート!C17="","",'NANS Data'!C12&amp;'NANS Data'!D12)</f>
        <v/>
      </c>
      <c r="F12" t="str">
        <f>IF(入力シート!C17="","",入力シート!$N$1)</f>
        <v/>
      </c>
      <c r="I12" t="str">
        <f>IF(入力シート!C17="","",入力シート!B17)</f>
        <v/>
      </c>
      <c r="J12" t="str">
        <f>IF(入力シート!C17="","",入力シート!C17&amp;" "&amp;入力シート!D17)</f>
        <v/>
      </c>
      <c r="K12" t="str">
        <f>IF(入力シート!E17="","",入力シート!E17&amp;" "&amp;入力シート!F17)</f>
        <v/>
      </c>
      <c r="L12" t="str">
        <f t="shared" si="0"/>
        <v/>
      </c>
      <c r="M12" s="1" t="str">
        <f>IF(入力シート!H17="","",入力シート!H17)</f>
        <v/>
      </c>
      <c r="N12" s="1" t="str">
        <f>IF(入力シート!I17="","",入力シート!I17)</f>
        <v/>
      </c>
      <c r="O12" t="str">
        <f>IF(入力シート!J17="","",入力シート!J17)</f>
        <v/>
      </c>
      <c r="P12" t="str">
        <f>IF(入力シート!K17="","",入力シート!K17)</f>
        <v/>
      </c>
      <c r="Q12" t="str">
        <f>IF(入力シート!M17="","",入力シート!M17)</f>
        <v/>
      </c>
      <c r="R12" t="str">
        <f>IF(入力シート!L17="","",入力シート!L17)</f>
        <v/>
      </c>
      <c r="S12" s="1" t="str">
        <f>IF(入力シート!N17="","",data!U13)</f>
        <v/>
      </c>
      <c r="T12" t="str">
        <f>IF(入力シート!O17="","",入力シート!O17)</f>
        <v/>
      </c>
      <c r="W12" t="str">
        <f>IF(入力シート!S17="","",data!Z13)</f>
        <v/>
      </c>
      <c r="X12" t="str">
        <f>IF(入力シート!T17="","",入力シート!T17)</f>
        <v/>
      </c>
      <c r="AN12" t="str">
        <f>IF(入力シート!N17="","",入力シート!N17)</f>
        <v/>
      </c>
      <c r="AO12" t="str">
        <f>IF(入力シート!S17="","",入力シート!S17)</f>
        <v/>
      </c>
    </row>
    <row r="13" spans="2:63">
      <c r="B13" t="str">
        <f>IF(入力シート!C18="","",入力シート!$N$1)</f>
        <v/>
      </c>
      <c r="C13" t="str">
        <f>IF(入力シート!C18="","",大会申込一覧表!$P$6)</f>
        <v/>
      </c>
      <c r="D13" t="str">
        <f>IF(入力シート!C18="","",入力シート!A18)</f>
        <v/>
      </c>
      <c r="E13" t="str">
        <f>IF(入力シート!C18="","",'NANS Data'!C13&amp;'NANS Data'!D13)</f>
        <v/>
      </c>
      <c r="F13" t="str">
        <f>IF(入力シート!C18="","",入力シート!$N$1)</f>
        <v/>
      </c>
      <c r="I13" t="str">
        <f>IF(入力シート!C18="","",入力シート!B18)</f>
        <v/>
      </c>
      <c r="J13" t="str">
        <f>IF(入力シート!C18="","",入力シート!C18&amp;" "&amp;入力シート!D18)</f>
        <v/>
      </c>
      <c r="K13" t="str">
        <f>IF(入力シート!E18="","",入力シート!E18&amp;" "&amp;入力シート!F18)</f>
        <v/>
      </c>
      <c r="L13" t="str">
        <f t="shared" si="0"/>
        <v/>
      </c>
      <c r="M13" s="1" t="str">
        <f>IF(入力シート!H18="","",入力シート!H18)</f>
        <v/>
      </c>
      <c r="N13" s="1" t="str">
        <f>IF(入力シート!I18="","",入力シート!I18)</f>
        <v/>
      </c>
      <c r="O13" t="str">
        <f>IF(入力シート!J18="","",入力シート!J18)</f>
        <v/>
      </c>
      <c r="P13" t="str">
        <f>IF(入力シート!K18="","",入力シート!K18)</f>
        <v/>
      </c>
      <c r="Q13" t="str">
        <f>IF(入力シート!M18="","",入力シート!M18)</f>
        <v/>
      </c>
      <c r="R13" t="str">
        <f>IF(入力シート!L18="","",入力シート!L18)</f>
        <v/>
      </c>
      <c r="S13" s="1" t="str">
        <f>IF(入力シート!N18="","",data!U14)</f>
        <v/>
      </c>
      <c r="T13" t="str">
        <f>IF(入力シート!O18="","",入力シート!O18)</f>
        <v/>
      </c>
      <c r="W13" t="str">
        <f>IF(入力シート!S18="","",data!Z14)</f>
        <v/>
      </c>
      <c r="X13" t="str">
        <f>IF(入力シート!T18="","",入力シート!T18)</f>
        <v/>
      </c>
      <c r="AN13" t="str">
        <f>IF(入力シート!N18="","",入力シート!N18)</f>
        <v/>
      </c>
      <c r="AO13" t="str">
        <f>IF(入力シート!S18="","",入力シート!S18)</f>
        <v/>
      </c>
    </row>
    <row r="14" spans="2:63">
      <c r="B14" t="str">
        <f>IF(入力シート!C19="","",入力シート!$N$1)</f>
        <v/>
      </c>
      <c r="C14" t="str">
        <f>IF(入力シート!C19="","",大会申込一覧表!$P$6)</f>
        <v/>
      </c>
      <c r="D14" t="str">
        <f>IF(入力シート!C19="","",入力シート!A19)</f>
        <v/>
      </c>
      <c r="E14" t="str">
        <f>IF(入力シート!C19="","",'NANS Data'!C14&amp;'NANS Data'!D14)</f>
        <v/>
      </c>
      <c r="F14" t="str">
        <f>IF(入力シート!C19="","",入力シート!$N$1)</f>
        <v/>
      </c>
      <c r="I14" t="str">
        <f>IF(入力シート!C19="","",入力シート!B19)</f>
        <v/>
      </c>
      <c r="J14" t="str">
        <f>IF(入力シート!C19="","",入力シート!C19&amp;" "&amp;入力シート!D19)</f>
        <v/>
      </c>
      <c r="K14" t="str">
        <f>IF(入力シート!E19="","",入力シート!E19&amp;" "&amp;入力シート!F19)</f>
        <v/>
      </c>
      <c r="L14" t="str">
        <f t="shared" si="0"/>
        <v/>
      </c>
      <c r="M14" s="1" t="str">
        <f>IF(入力シート!H19="","",入力シート!H19)</f>
        <v/>
      </c>
      <c r="N14" s="1" t="str">
        <f>IF(入力シート!I19="","",入力シート!I19)</f>
        <v/>
      </c>
      <c r="O14" t="str">
        <f>IF(入力シート!J19="","",入力シート!J19)</f>
        <v/>
      </c>
      <c r="P14" t="str">
        <f>IF(入力シート!K19="","",入力シート!K19)</f>
        <v/>
      </c>
      <c r="Q14" t="str">
        <f>IF(入力シート!M19="","",入力シート!M19)</f>
        <v/>
      </c>
      <c r="R14" t="str">
        <f>IF(入力シート!L19="","",入力シート!L19)</f>
        <v/>
      </c>
      <c r="S14" s="1" t="str">
        <f>IF(入力シート!N19="","",data!U15)</f>
        <v/>
      </c>
      <c r="T14" t="str">
        <f>IF(入力シート!O19="","",入力シート!O19)</f>
        <v/>
      </c>
      <c r="W14" t="str">
        <f>IF(入力シート!S19="","",data!Z15)</f>
        <v/>
      </c>
      <c r="X14" t="str">
        <f>IF(入力シート!T19="","",入力シート!T19)</f>
        <v/>
      </c>
      <c r="AN14" t="str">
        <f>IF(入力シート!N19="","",入力シート!N19)</f>
        <v/>
      </c>
      <c r="AO14" t="str">
        <f>IF(入力シート!S19="","",入力シート!S19)</f>
        <v/>
      </c>
    </row>
    <row r="15" spans="2:63">
      <c r="B15" t="str">
        <f>IF(入力シート!C20="","",入力シート!$N$1)</f>
        <v/>
      </c>
      <c r="C15" t="str">
        <f>IF(入力シート!C20="","",大会申込一覧表!$P$6)</f>
        <v/>
      </c>
      <c r="D15" t="str">
        <f>IF(入力シート!C20="","",入力シート!A20)</f>
        <v/>
      </c>
      <c r="E15" t="str">
        <f>IF(入力シート!C20="","",'NANS Data'!C15&amp;'NANS Data'!D15)</f>
        <v/>
      </c>
      <c r="F15" t="str">
        <f>IF(入力シート!C20="","",入力シート!$N$1)</f>
        <v/>
      </c>
      <c r="I15" t="str">
        <f>IF(入力シート!C20="","",入力シート!B20)</f>
        <v/>
      </c>
      <c r="J15" t="str">
        <f>IF(入力シート!C20="","",入力シート!C20&amp;" "&amp;入力シート!D20)</f>
        <v/>
      </c>
      <c r="K15" t="str">
        <f>IF(入力シート!E20="","",入力シート!E20&amp;" "&amp;入力シート!F20)</f>
        <v/>
      </c>
      <c r="L15" t="str">
        <f t="shared" si="0"/>
        <v/>
      </c>
      <c r="M15" s="1" t="str">
        <f>IF(入力シート!H20="","",入力シート!H20)</f>
        <v/>
      </c>
      <c r="N15" s="1" t="str">
        <f>IF(入力シート!I20="","",入力シート!I20)</f>
        <v/>
      </c>
      <c r="O15" t="str">
        <f>IF(入力シート!J20="","",入力シート!J20)</f>
        <v/>
      </c>
      <c r="P15" t="str">
        <f>IF(入力シート!K20="","",入力シート!K20)</f>
        <v/>
      </c>
      <c r="Q15" t="str">
        <f>IF(入力シート!M20="","",入力シート!M20)</f>
        <v/>
      </c>
      <c r="R15" t="str">
        <f>IF(入力シート!L20="","",入力シート!L20)</f>
        <v/>
      </c>
      <c r="S15" s="1" t="str">
        <f>IF(入力シート!N20="","",data!U16)</f>
        <v/>
      </c>
      <c r="T15" t="str">
        <f>IF(入力シート!O20="","",入力シート!O20)</f>
        <v/>
      </c>
      <c r="W15" t="str">
        <f>IF(入力シート!S20="","",data!Z16)</f>
        <v/>
      </c>
      <c r="X15" t="str">
        <f>IF(入力シート!T20="","",入力シート!T20)</f>
        <v/>
      </c>
      <c r="AN15" t="str">
        <f>IF(入力シート!N20="","",入力シート!N20)</f>
        <v/>
      </c>
      <c r="AO15" t="str">
        <f>IF(入力シート!S20="","",入力シート!S20)</f>
        <v/>
      </c>
    </row>
    <row r="16" spans="2:63">
      <c r="B16" t="str">
        <f>IF(入力シート!C21="","",入力シート!$N$1)</f>
        <v/>
      </c>
      <c r="C16" t="str">
        <f>IF(入力シート!C21="","",大会申込一覧表!$P$6)</f>
        <v/>
      </c>
      <c r="D16" t="str">
        <f>IF(入力シート!C21="","",入力シート!A21)</f>
        <v/>
      </c>
      <c r="E16" t="str">
        <f>IF(入力シート!C21="","",'NANS Data'!C16&amp;'NANS Data'!D16)</f>
        <v/>
      </c>
      <c r="F16" t="str">
        <f>IF(入力シート!C21="","",入力シート!$N$1)</f>
        <v/>
      </c>
      <c r="I16" t="str">
        <f>IF(入力シート!C21="","",入力シート!B21)</f>
        <v/>
      </c>
      <c r="J16" t="str">
        <f>IF(入力シート!C21="","",入力シート!C21&amp;" "&amp;入力シート!D21)</f>
        <v/>
      </c>
      <c r="K16" t="str">
        <f>IF(入力シート!E21="","",入力シート!E21&amp;" "&amp;入力シート!F21)</f>
        <v/>
      </c>
      <c r="L16" t="str">
        <f t="shared" si="0"/>
        <v/>
      </c>
      <c r="M16" s="1" t="str">
        <f>IF(入力シート!H21="","",入力シート!H21)</f>
        <v/>
      </c>
      <c r="N16" s="1" t="str">
        <f>IF(入力シート!I21="","",入力シート!I21)</f>
        <v/>
      </c>
      <c r="O16" t="str">
        <f>IF(入力シート!J21="","",入力シート!J21)</f>
        <v/>
      </c>
      <c r="P16" t="str">
        <f>IF(入力シート!K21="","",入力シート!K21)</f>
        <v/>
      </c>
      <c r="Q16" t="str">
        <f>IF(入力シート!M21="","",入力シート!M21)</f>
        <v/>
      </c>
      <c r="R16" t="str">
        <f>IF(入力シート!L21="","",入力シート!L21)</f>
        <v/>
      </c>
      <c r="S16" s="1" t="str">
        <f>IF(入力シート!N21="","",data!U17)</f>
        <v/>
      </c>
      <c r="T16" t="str">
        <f>IF(入力シート!O21="","",入力シート!O21)</f>
        <v/>
      </c>
      <c r="W16" t="str">
        <f>IF(入力シート!S21="","",data!Z17)</f>
        <v/>
      </c>
      <c r="X16" t="str">
        <f>IF(入力シート!T21="","",入力シート!T21)</f>
        <v/>
      </c>
      <c r="AN16" t="str">
        <f>IF(入力シート!N21="","",入力シート!N21)</f>
        <v/>
      </c>
      <c r="AO16" t="str">
        <f>IF(入力シート!S21="","",入力シート!S21)</f>
        <v/>
      </c>
    </row>
    <row r="17" spans="2:41">
      <c r="B17" t="str">
        <f>IF(入力シート!C22="","",入力シート!$N$1)</f>
        <v/>
      </c>
      <c r="C17" t="str">
        <f>IF(入力シート!C22="","",大会申込一覧表!$P$6)</f>
        <v/>
      </c>
      <c r="D17" t="str">
        <f>IF(入力シート!C22="","",入力シート!A22)</f>
        <v/>
      </c>
      <c r="E17" t="str">
        <f>IF(入力シート!C22="","",'NANS Data'!C17&amp;'NANS Data'!D17)</f>
        <v/>
      </c>
      <c r="F17" t="str">
        <f>IF(入力シート!C22="","",入力シート!$N$1)</f>
        <v/>
      </c>
      <c r="I17" t="str">
        <f>IF(入力シート!C22="","",入力シート!B22)</f>
        <v/>
      </c>
      <c r="J17" t="str">
        <f>IF(入力シート!C22="","",入力シート!C22&amp;" "&amp;入力シート!D22)</f>
        <v/>
      </c>
      <c r="K17" t="str">
        <f>IF(入力シート!E22="","",入力シート!E22&amp;" "&amp;入力シート!F22)</f>
        <v/>
      </c>
      <c r="L17" t="str">
        <f t="shared" si="0"/>
        <v/>
      </c>
      <c r="M17" s="1" t="str">
        <f>IF(入力シート!H22="","",入力シート!H22)</f>
        <v/>
      </c>
      <c r="N17" s="1" t="str">
        <f>IF(入力シート!I22="","",入力シート!I22)</f>
        <v/>
      </c>
      <c r="O17" t="str">
        <f>IF(入力シート!J22="","",入力シート!J22)</f>
        <v/>
      </c>
      <c r="P17" t="str">
        <f>IF(入力シート!K22="","",入力シート!K22)</f>
        <v/>
      </c>
      <c r="Q17" t="str">
        <f>IF(入力シート!M22="","",入力シート!M22)</f>
        <v/>
      </c>
      <c r="R17" t="str">
        <f>IF(入力シート!L22="","",入力シート!L22)</f>
        <v/>
      </c>
      <c r="S17" s="1" t="str">
        <f>IF(入力シート!N22="","",data!U18)</f>
        <v/>
      </c>
      <c r="T17" t="str">
        <f>IF(入力シート!O22="","",入力シート!O22)</f>
        <v/>
      </c>
      <c r="W17" t="str">
        <f>IF(入力シート!S22="","",data!Z18)</f>
        <v/>
      </c>
      <c r="X17" t="str">
        <f>IF(入力シート!T22="","",入力シート!T22)</f>
        <v/>
      </c>
      <c r="AN17" t="str">
        <f>IF(入力シート!N22="","",入力シート!N22)</f>
        <v/>
      </c>
      <c r="AO17" t="str">
        <f>IF(入力シート!S22="","",入力シート!S22)</f>
        <v/>
      </c>
    </row>
    <row r="18" spans="2:41">
      <c r="B18" t="str">
        <f>IF(入力シート!C23="","",入力シート!$N$1)</f>
        <v/>
      </c>
      <c r="C18" t="str">
        <f>IF(入力シート!C23="","",大会申込一覧表!$P$6)</f>
        <v/>
      </c>
      <c r="D18" t="str">
        <f>IF(入力シート!C23="","",入力シート!A23)</f>
        <v/>
      </c>
      <c r="E18" t="str">
        <f>IF(入力シート!C23="","",'NANS Data'!C18&amp;'NANS Data'!D18)</f>
        <v/>
      </c>
      <c r="F18" t="str">
        <f>IF(入力シート!C23="","",入力シート!$N$1)</f>
        <v/>
      </c>
      <c r="I18" t="str">
        <f>IF(入力シート!C23="","",入力シート!B23)</f>
        <v/>
      </c>
      <c r="J18" t="str">
        <f>IF(入力シート!C23="","",入力シート!C23&amp;" "&amp;入力シート!D23)</f>
        <v/>
      </c>
      <c r="K18" t="str">
        <f>IF(入力シート!E23="","",入力シート!E23&amp;" "&amp;入力シート!F23)</f>
        <v/>
      </c>
      <c r="L18" t="str">
        <f t="shared" si="0"/>
        <v/>
      </c>
      <c r="M18" s="1" t="str">
        <f>IF(入力シート!H23="","",入力シート!H23)</f>
        <v/>
      </c>
      <c r="N18" s="1" t="str">
        <f>IF(入力シート!I23="","",入力シート!I23)</f>
        <v/>
      </c>
      <c r="O18" t="str">
        <f>IF(入力シート!J23="","",入力シート!J23)</f>
        <v/>
      </c>
      <c r="P18" t="str">
        <f>IF(入力シート!K23="","",入力シート!K23)</f>
        <v/>
      </c>
      <c r="Q18" t="str">
        <f>IF(入力シート!M23="","",入力シート!M23)</f>
        <v/>
      </c>
      <c r="R18" t="str">
        <f>IF(入力シート!L23="","",入力シート!L23)</f>
        <v/>
      </c>
      <c r="S18" s="1" t="str">
        <f>IF(入力シート!N23="","",data!U19)</f>
        <v/>
      </c>
      <c r="T18" t="str">
        <f>IF(入力シート!O23="","",入力シート!O23)</f>
        <v/>
      </c>
      <c r="W18" t="str">
        <f>IF(入力シート!S23="","",data!Z19)</f>
        <v/>
      </c>
      <c r="X18" t="str">
        <f>IF(入力シート!T23="","",入力シート!T23)</f>
        <v/>
      </c>
      <c r="AN18" t="str">
        <f>IF(入力シート!N23="","",入力シート!N23)</f>
        <v/>
      </c>
      <c r="AO18" t="str">
        <f>IF(入力シート!S23="","",入力シート!S23)</f>
        <v/>
      </c>
    </row>
    <row r="19" spans="2:41">
      <c r="B19" t="str">
        <f>IF(入力シート!C24="","",入力シート!$N$1)</f>
        <v/>
      </c>
      <c r="C19" t="str">
        <f>IF(入力シート!C24="","",大会申込一覧表!$P$6)</f>
        <v/>
      </c>
      <c r="D19" t="str">
        <f>IF(入力シート!C24="","",入力シート!A24)</f>
        <v/>
      </c>
      <c r="E19" t="str">
        <f>IF(入力シート!C24="","",'NANS Data'!C19&amp;'NANS Data'!D19)</f>
        <v/>
      </c>
      <c r="F19" t="str">
        <f>IF(入力シート!C24="","",入力シート!$N$1)</f>
        <v/>
      </c>
      <c r="I19" t="str">
        <f>IF(入力シート!C24="","",入力シート!B24)</f>
        <v/>
      </c>
      <c r="J19" t="str">
        <f>IF(入力シート!C24="","",入力シート!C24&amp;" "&amp;入力シート!D24)</f>
        <v/>
      </c>
      <c r="K19" t="str">
        <f>IF(入力シート!E24="","",入力シート!E24&amp;" "&amp;入力シート!F24)</f>
        <v/>
      </c>
      <c r="L19" t="str">
        <f t="shared" si="0"/>
        <v/>
      </c>
      <c r="M19" s="1" t="str">
        <f>IF(入力シート!H24="","",入力シート!H24)</f>
        <v/>
      </c>
      <c r="N19" s="1" t="str">
        <f>IF(入力シート!I24="","",入力シート!I24)</f>
        <v/>
      </c>
      <c r="O19" t="str">
        <f>IF(入力シート!J24="","",入力シート!J24)</f>
        <v/>
      </c>
      <c r="P19" t="str">
        <f>IF(入力シート!K24="","",入力シート!K24)</f>
        <v/>
      </c>
      <c r="Q19" t="str">
        <f>IF(入力シート!M24="","",入力シート!M24)</f>
        <v/>
      </c>
      <c r="R19" t="str">
        <f>IF(入力シート!L24="","",入力シート!L24)</f>
        <v/>
      </c>
      <c r="S19" s="1" t="str">
        <f>IF(入力シート!N24="","",data!U20)</f>
        <v/>
      </c>
      <c r="T19" t="str">
        <f>IF(入力シート!O24="","",入力シート!O24)</f>
        <v/>
      </c>
      <c r="W19" t="str">
        <f>IF(入力シート!S24="","",data!Z20)</f>
        <v/>
      </c>
      <c r="X19" t="str">
        <f>IF(入力シート!T24="","",入力シート!T24)</f>
        <v/>
      </c>
      <c r="AN19" t="str">
        <f>IF(入力シート!N24="","",入力シート!N24)</f>
        <v/>
      </c>
      <c r="AO19" t="str">
        <f>IF(入力シート!S24="","",入力シート!S24)</f>
        <v/>
      </c>
    </row>
    <row r="20" spans="2:41">
      <c r="B20" t="str">
        <f>IF(入力シート!C25="","",入力シート!$N$1)</f>
        <v/>
      </c>
      <c r="C20" t="str">
        <f>IF(入力シート!C25="","",大会申込一覧表!$P$6)</f>
        <v/>
      </c>
      <c r="D20" t="str">
        <f>IF(入力シート!C25="","",入力シート!A25)</f>
        <v/>
      </c>
      <c r="E20" t="str">
        <f>IF(入力シート!C25="","",'NANS Data'!C20&amp;'NANS Data'!D20)</f>
        <v/>
      </c>
      <c r="F20" t="str">
        <f>IF(入力シート!C25="","",入力シート!$N$1)</f>
        <v/>
      </c>
      <c r="I20" t="str">
        <f>IF(入力シート!C25="","",入力シート!B25)</f>
        <v/>
      </c>
      <c r="J20" t="str">
        <f>IF(入力シート!C25="","",入力シート!C25&amp;" "&amp;入力シート!D25)</f>
        <v/>
      </c>
      <c r="K20" t="str">
        <f>IF(入力シート!E25="","",入力シート!E25&amp;" "&amp;入力シート!F25)</f>
        <v/>
      </c>
      <c r="L20" t="str">
        <f t="shared" si="0"/>
        <v/>
      </c>
      <c r="M20" s="1" t="str">
        <f>IF(入力シート!H25="","",入力シート!H25)</f>
        <v/>
      </c>
      <c r="N20" s="1" t="str">
        <f>IF(入力シート!I25="","",入力シート!I25)</f>
        <v/>
      </c>
      <c r="O20" t="str">
        <f>IF(入力シート!J25="","",入力シート!J25)</f>
        <v/>
      </c>
      <c r="P20" t="str">
        <f>IF(入力シート!K25="","",入力シート!K25)</f>
        <v/>
      </c>
      <c r="Q20" t="str">
        <f>IF(入力シート!M25="","",入力シート!M25)</f>
        <v/>
      </c>
      <c r="R20" t="str">
        <f>IF(入力シート!L25="","",入力シート!L25)</f>
        <v/>
      </c>
      <c r="S20" s="1" t="str">
        <f>IF(入力シート!N25="","",data!U21)</f>
        <v/>
      </c>
      <c r="T20" t="str">
        <f>IF(入力シート!O25="","",入力シート!O25)</f>
        <v/>
      </c>
      <c r="W20" t="str">
        <f>IF(入力シート!S25="","",data!Z21)</f>
        <v/>
      </c>
      <c r="X20" t="str">
        <f>IF(入力シート!T25="","",入力シート!T25)</f>
        <v/>
      </c>
      <c r="AN20" t="str">
        <f>IF(入力シート!N25="","",入力シート!N25)</f>
        <v/>
      </c>
      <c r="AO20" t="str">
        <f>IF(入力シート!S25="","",入力シート!S25)</f>
        <v/>
      </c>
    </row>
    <row r="21" spans="2:41">
      <c r="B21" t="str">
        <f>IF(入力シート!C26="","",入力シート!$N$1)</f>
        <v/>
      </c>
      <c r="C21" t="str">
        <f>IF(入力シート!C26="","",大会申込一覧表!$P$6)</f>
        <v/>
      </c>
      <c r="D21" t="str">
        <f>IF(入力シート!C26="","",入力シート!A26)</f>
        <v/>
      </c>
      <c r="E21" t="str">
        <f>IF(入力シート!C26="","",'NANS Data'!C21&amp;'NANS Data'!D21)</f>
        <v/>
      </c>
      <c r="F21" t="str">
        <f>IF(入力シート!C26="","",入力シート!$N$1)</f>
        <v/>
      </c>
      <c r="I21" t="str">
        <f>IF(入力シート!C26="","",入力シート!B26)</f>
        <v/>
      </c>
      <c r="J21" t="str">
        <f>IF(入力シート!C26="","",入力シート!C26&amp;" "&amp;入力シート!D26)</f>
        <v/>
      </c>
      <c r="K21" t="str">
        <f>IF(入力シート!E26="","",入力シート!E26&amp;" "&amp;入力シート!F26)</f>
        <v/>
      </c>
      <c r="L21" t="str">
        <f t="shared" si="0"/>
        <v/>
      </c>
      <c r="M21" s="1" t="str">
        <f>IF(入力シート!H26="","",入力シート!H26)</f>
        <v/>
      </c>
      <c r="N21" s="1" t="str">
        <f>IF(入力シート!I26="","",入力シート!I26)</f>
        <v/>
      </c>
      <c r="O21" t="str">
        <f>IF(入力シート!J26="","",入力シート!J26)</f>
        <v/>
      </c>
      <c r="P21" t="str">
        <f>IF(入力シート!K26="","",入力シート!K26)</f>
        <v/>
      </c>
      <c r="Q21" t="str">
        <f>IF(入力シート!M26="","",入力シート!M26)</f>
        <v/>
      </c>
      <c r="R21" t="str">
        <f>IF(入力シート!L26="","",入力シート!L26)</f>
        <v/>
      </c>
      <c r="S21" s="1" t="str">
        <f>IF(入力シート!N26="","",data!U22)</f>
        <v/>
      </c>
      <c r="T21" t="str">
        <f>IF(入力シート!O26="","",入力シート!O26)</f>
        <v/>
      </c>
      <c r="W21" t="str">
        <f>IF(入力シート!S26="","",data!Z22)</f>
        <v/>
      </c>
      <c r="X21" t="str">
        <f>IF(入力シート!T26="","",入力シート!T26)</f>
        <v/>
      </c>
      <c r="AN21" t="str">
        <f>IF(入力シート!N26="","",入力シート!N26)</f>
        <v/>
      </c>
      <c r="AO21" t="str">
        <f>IF(入力シート!S26="","",入力シート!S26)</f>
        <v/>
      </c>
    </row>
    <row r="22" spans="2:41">
      <c r="B22" t="str">
        <f>IF(入力シート!C27="","",入力シート!$N$1)</f>
        <v/>
      </c>
      <c r="C22" t="str">
        <f>IF(入力シート!C27="","",大会申込一覧表!$P$6)</f>
        <v/>
      </c>
      <c r="D22" t="str">
        <f>IF(入力シート!C27="","",入力シート!A27)</f>
        <v/>
      </c>
      <c r="E22" t="str">
        <f>IF(入力シート!C27="","",'NANS Data'!C22&amp;'NANS Data'!D22)</f>
        <v/>
      </c>
      <c r="F22" t="str">
        <f>IF(入力シート!C27="","",入力シート!$N$1)</f>
        <v/>
      </c>
      <c r="I22" t="str">
        <f>IF(入力シート!C27="","",入力シート!B27)</f>
        <v/>
      </c>
      <c r="J22" t="str">
        <f>IF(入力シート!C27="","",入力シート!C27&amp;" "&amp;入力シート!D27)</f>
        <v/>
      </c>
      <c r="K22" t="str">
        <f>IF(入力シート!E27="","",入力シート!E27&amp;" "&amp;入力シート!F27)</f>
        <v/>
      </c>
      <c r="L22" t="str">
        <f t="shared" si="0"/>
        <v/>
      </c>
      <c r="M22" s="1" t="str">
        <f>IF(入力シート!H27="","",入力シート!H27)</f>
        <v/>
      </c>
      <c r="N22" s="1" t="str">
        <f>IF(入力シート!I27="","",入力シート!I27)</f>
        <v/>
      </c>
      <c r="O22" t="str">
        <f>IF(入力シート!J27="","",入力シート!J27)</f>
        <v/>
      </c>
      <c r="P22" t="str">
        <f>IF(入力シート!K27="","",入力シート!K27)</f>
        <v/>
      </c>
      <c r="Q22" t="str">
        <f>IF(入力シート!M27="","",入力シート!M27)</f>
        <v/>
      </c>
      <c r="R22" t="str">
        <f>IF(入力シート!L27="","",入力シート!L27)</f>
        <v/>
      </c>
      <c r="S22" s="1" t="str">
        <f>IF(入力シート!N27="","",data!U23)</f>
        <v/>
      </c>
      <c r="T22" t="str">
        <f>IF(入力シート!O27="","",入力シート!O27)</f>
        <v/>
      </c>
      <c r="W22" t="str">
        <f>IF(入力シート!S27="","",data!Z23)</f>
        <v/>
      </c>
      <c r="X22" t="str">
        <f>IF(入力シート!T27="","",入力シート!T27)</f>
        <v/>
      </c>
      <c r="AN22" t="str">
        <f>IF(入力シート!N27="","",入力シート!N27)</f>
        <v/>
      </c>
      <c r="AO22" t="str">
        <f>IF(入力シート!S27="","",入力シート!S27)</f>
        <v/>
      </c>
    </row>
    <row r="23" spans="2:41">
      <c r="B23" t="str">
        <f>IF(入力シート!C28="","",入力シート!$N$1)</f>
        <v/>
      </c>
      <c r="C23" t="str">
        <f>IF(入力シート!C28="","",大会申込一覧表!$P$6)</f>
        <v/>
      </c>
      <c r="D23" t="str">
        <f>IF(入力シート!C28="","",入力シート!A28)</f>
        <v/>
      </c>
      <c r="E23" t="str">
        <f>IF(入力シート!C28="","",'NANS Data'!C23&amp;'NANS Data'!D23)</f>
        <v/>
      </c>
      <c r="F23" t="str">
        <f>IF(入力シート!C28="","",入力シート!$N$1)</f>
        <v/>
      </c>
      <c r="I23" t="str">
        <f>IF(入力シート!C28="","",入力シート!B28)</f>
        <v/>
      </c>
      <c r="J23" t="str">
        <f>IF(入力シート!C28="","",入力シート!C28&amp;" "&amp;入力シート!D28)</f>
        <v/>
      </c>
      <c r="K23" t="str">
        <f>IF(入力シート!E28="","",入力シート!E28&amp;" "&amp;入力シート!F28)</f>
        <v/>
      </c>
      <c r="L23" t="str">
        <f t="shared" si="0"/>
        <v/>
      </c>
      <c r="M23" s="1" t="str">
        <f>IF(入力シート!H28="","",入力シート!H28)</f>
        <v/>
      </c>
      <c r="N23" s="1" t="str">
        <f>IF(入力シート!I28="","",入力シート!I28)</f>
        <v/>
      </c>
      <c r="O23" t="str">
        <f>IF(入力シート!J28="","",入力シート!J28)</f>
        <v/>
      </c>
      <c r="P23" t="str">
        <f>IF(入力シート!K28="","",入力シート!K28)</f>
        <v/>
      </c>
      <c r="Q23" t="str">
        <f>IF(入力シート!M28="","",入力シート!M28)</f>
        <v/>
      </c>
      <c r="R23" t="str">
        <f>IF(入力シート!L28="","",入力シート!L28)</f>
        <v/>
      </c>
      <c r="S23" s="1" t="str">
        <f>IF(入力シート!N28="","",data!U24)</f>
        <v/>
      </c>
      <c r="T23" t="str">
        <f>IF(入力シート!O28="","",入力シート!O28)</f>
        <v/>
      </c>
      <c r="W23" t="str">
        <f>IF(入力シート!S28="","",data!Z24)</f>
        <v/>
      </c>
      <c r="X23" t="str">
        <f>IF(入力シート!T28="","",入力シート!T28)</f>
        <v/>
      </c>
      <c r="AN23" t="str">
        <f>IF(入力シート!N28="","",入力シート!N28)</f>
        <v/>
      </c>
      <c r="AO23" t="str">
        <f>IF(入力シート!S28="","",入力シート!S28)</f>
        <v/>
      </c>
    </row>
    <row r="24" spans="2:41">
      <c r="B24" t="str">
        <f>IF(入力シート!C29="","",入力シート!$N$1)</f>
        <v/>
      </c>
      <c r="C24" t="str">
        <f>IF(入力シート!C29="","",大会申込一覧表!$P$6)</f>
        <v/>
      </c>
      <c r="D24" t="str">
        <f>IF(入力シート!C29="","",入力シート!A29)</f>
        <v/>
      </c>
      <c r="E24" t="str">
        <f>IF(入力シート!C29="","",'NANS Data'!C24&amp;'NANS Data'!D24)</f>
        <v/>
      </c>
      <c r="F24" t="str">
        <f>IF(入力シート!C29="","",入力シート!$N$1)</f>
        <v/>
      </c>
      <c r="I24" t="str">
        <f>IF(入力シート!C29="","",入力シート!B29)</f>
        <v/>
      </c>
      <c r="J24" t="str">
        <f>IF(入力シート!C29="","",入力シート!C29&amp;" "&amp;入力シート!D29)</f>
        <v/>
      </c>
      <c r="K24" t="str">
        <f>IF(入力シート!E29="","",入力シート!E29&amp;" "&amp;入力シート!F29)</f>
        <v/>
      </c>
      <c r="L24" t="str">
        <f t="shared" si="0"/>
        <v/>
      </c>
      <c r="M24" s="1" t="str">
        <f>IF(入力シート!H29="","",入力シート!H29)</f>
        <v/>
      </c>
      <c r="N24" s="1" t="str">
        <f>IF(入力シート!I29="","",入力シート!I29)</f>
        <v/>
      </c>
      <c r="O24" t="str">
        <f>IF(入力シート!J29="","",入力シート!J29)</f>
        <v/>
      </c>
      <c r="P24" t="str">
        <f>IF(入力シート!K29="","",入力シート!K29)</f>
        <v/>
      </c>
      <c r="Q24" t="str">
        <f>IF(入力シート!M29="","",入力シート!M29)</f>
        <v/>
      </c>
      <c r="R24" t="str">
        <f>IF(入力シート!L29="","",入力シート!L29)</f>
        <v/>
      </c>
      <c r="S24" s="1" t="str">
        <f>IF(入力シート!N29="","",data!U25)</f>
        <v/>
      </c>
      <c r="T24" t="str">
        <f>IF(入力シート!O29="","",入力シート!O29)</f>
        <v/>
      </c>
      <c r="W24" t="str">
        <f>IF(入力シート!S29="","",data!Z25)</f>
        <v/>
      </c>
      <c r="X24" t="str">
        <f>IF(入力シート!T29="","",入力シート!T29)</f>
        <v/>
      </c>
      <c r="AN24" t="str">
        <f>IF(入力シート!N29="","",入力シート!N29)</f>
        <v/>
      </c>
      <c r="AO24" t="str">
        <f>IF(入力シート!S29="","",入力シート!S29)</f>
        <v/>
      </c>
    </row>
    <row r="25" spans="2:41">
      <c r="B25" t="str">
        <f>IF(入力シート!C30="","",入力シート!$N$1)</f>
        <v/>
      </c>
      <c r="C25" t="str">
        <f>IF(入力シート!C30="","",大会申込一覧表!$P$6)</f>
        <v/>
      </c>
      <c r="D25" t="str">
        <f>IF(入力シート!C30="","",入力シート!A30)</f>
        <v/>
      </c>
      <c r="E25" t="str">
        <f>IF(入力シート!C30="","",'NANS Data'!C25&amp;'NANS Data'!D25)</f>
        <v/>
      </c>
      <c r="F25" t="str">
        <f>IF(入力シート!C30="","",入力シート!$N$1)</f>
        <v/>
      </c>
      <c r="I25" t="str">
        <f>IF(入力シート!C30="","",入力シート!B30)</f>
        <v/>
      </c>
      <c r="J25" t="str">
        <f>IF(入力シート!C30="","",入力シート!C30&amp;" "&amp;入力シート!D30)</f>
        <v/>
      </c>
      <c r="K25" t="str">
        <f>IF(入力シート!E30="","",入力シート!E30&amp;" "&amp;入力シート!F30)</f>
        <v/>
      </c>
      <c r="L25" t="str">
        <f t="shared" si="0"/>
        <v/>
      </c>
      <c r="M25" s="1" t="str">
        <f>IF(入力シート!H30="","",入力シート!H30)</f>
        <v/>
      </c>
      <c r="N25" s="1" t="str">
        <f>IF(入力シート!I30="","",入力シート!I30)</f>
        <v/>
      </c>
      <c r="O25" t="str">
        <f>IF(入力シート!J30="","",入力シート!J30)</f>
        <v/>
      </c>
      <c r="P25" t="str">
        <f>IF(入力シート!K30="","",入力シート!K30)</f>
        <v/>
      </c>
      <c r="Q25" t="str">
        <f>IF(入力シート!M30="","",入力シート!M30)</f>
        <v/>
      </c>
      <c r="R25" t="str">
        <f>IF(入力シート!L30="","",入力シート!L30)</f>
        <v/>
      </c>
      <c r="S25" s="1" t="str">
        <f>IF(入力シート!N30="","",data!U26)</f>
        <v/>
      </c>
      <c r="T25" t="str">
        <f>IF(入力シート!O30="","",入力シート!O30)</f>
        <v/>
      </c>
      <c r="W25" t="str">
        <f>IF(入力シート!S30="","",data!Z26)</f>
        <v/>
      </c>
      <c r="X25" t="str">
        <f>IF(入力シート!T30="","",入力シート!T30)</f>
        <v/>
      </c>
      <c r="AN25" t="str">
        <f>IF(入力シート!N30="","",入力シート!N30)</f>
        <v/>
      </c>
      <c r="AO25" t="str">
        <f>IF(入力シート!S30="","",入力シート!S30)</f>
        <v/>
      </c>
    </row>
    <row r="26" spans="2:41">
      <c r="B26" t="str">
        <f>IF(入力シート!C31="","",入力シート!$N$1)</f>
        <v/>
      </c>
      <c r="C26" t="str">
        <f>IF(入力シート!C31="","",大会申込一覧表!$P$6)</f>
        <v/>
      </c>
      <c r="D26" t="str">
        <f>IF(入力シート!C31="","",入力シート!A31)</f>
        <v/>
      </c>
      <c r="E26" t="str">
        <f>IF(入力シート!C31="","",'NANS Data'!C26&amp;'NANS Data'!D26)</f>
        <v/>
      </c>
      <c r="F26" t="str">
        <f>IF(入力シート!C31="","",入力シート!$N$1)</f>
        <v/>
      </c>
      <c r="I26" t="str">
        <f>IF(入力シート!C31="","",入力シート!B31)</f>
        <v/>
      </c>
      <c r="J26" t="str">
        <f>IF(入力シート!C31="","",入力シート!C31&amp;" "&amp;入力シート!D31)</f>
        <v/>
      </c>
      <c r="K26" t="str">
        <f>IF(入力シート!E31="","",入力シート!E31&amp;" "&amp;入力シート!F31)</f>
        <v/>
      </c>
      <c r="L26" t="str">
        <f t="shared" si="0"/>
        <v/>
      </c>
      <c r="M26" s="1" t="str">
        <f>IF(入力シート!H31="","",入力シート!H31)</f>
        <v/>
      </c>
      <c r="N26" s="1" t="str">
        <f>IF(入力シート!I31="","",入力シート!I31)</f>
        <v/>
      </c>
      <c r="O26" t="str">
        <f>IF(入力シート!J31="","",入力シート!J31)</f>
        <v/>
      </c>
      <c r="P26" t="str">
        <f>IF(入力シート!K31="","",入力シート!K31)</f>
        <v/>
      </c>
      <c r="Q26" t="str">
        <f>IF(入力シート!M31="","",入力シート!M31)</f>
        <v/>
      </c>
      <c r="R26" t="str">
        <f>IF(入力シート!L31="","",入力シート!L31)</f>
        <v/>
      </c>
      <c r="S26" s="1" t="str">
        <f>IF(入力シート!N31="","",data!U27)</f>
        <v/>
      </c>
      <c r="T26" t="str">
        <f>IF(入力シート!O31="","",入力シート!O31)</f>
        <v/>
      </c>
      <c r="W26" t="str">
        <f>IF(入力シート!S31="","",data!Z27)</f>
        <v/>
      </c>
      <c r="X26" t="str">
        <f>IF(入力シート!T31="","",入力シート!T31)</f>
        <v/>
      </c>
      <c r="AN26" t="str">
        <f>IF(入力シート!N31="","",入力シート!N31)</f>
        <v/>
      </c>
      <c r="AO26" t="str">
        <f>IF(入力シート!S31="","",入力シート!S31)</f>
        <v/>
      </c>
    </row>
    <row r="27" spans="2:41">
      <c r="B27" t="str">
        <f>IF(入力シート!C32="","",入力シート!$N$1)</f>
        <v/>
      </c>
      <c r="C27" t="str">
        <f>IF(入力シート!C32="","",大会申込一覧表!$P$6)</f>
        <v/>
      </c>
      <c r="D27" t="str">
        <f>IF(入力シート!C32="","",入力シート!A32)</f>
        <v/>
      </c>
      <c r="E27" t="str">
        <f>IF(入力シート!C32="","",'NANS Data'!C27&amp;'NANS Data'!D27)</f>
        <v/>
      </c>
      <c r="F27" t="str">
        <f>IF(入力シート!C32="","",入力シート!$N$1)</f>
        <v/>
      </c>
      <c r="I27" t="str">
        <f>IF(入力シート!C32="","",入力シート!B32)</f>
        <v/>
      </c>
      <c r="J27" t="str">
        <f>IF(入力シート!C32="","",入力シート!C32&amp;" "&amp;入力シート!D32)</f>
        <v/>
      </c>
      <c r="K27" t="str">
        <f>IF(入力シート!E32="","",入力シート!E32&amp;" "&amp;入力シート!F32)</f>
        <v/>
      </c>
      <c r="L27" t="str">
        <f t="shared" si="0"/>
        <v/>
      </c>
      <c r="M27" s="1" t="str">
        <f>IF(入力シート!H32="","",入力シート!H32)</f>
        <v/>
      </c>
      <c r="N27" s="1" t="str">
        <f>IF(入力シート!I32="","",入力シート!I32)</f>
        <v/>
      </c>
      <c r="O27" t="str">
        <f>IF(入力シート!J32="","",入力シート!J32)</f>
        <v/>
      </c>
      <c r="P27" t="str">
        <f>IF(入力シート!K32="","",入力シート!K32)</f>
        <v/>
      </c>
      <c r="Q27" t="str">
        <f>IF(入力シート!M32="","",入力シート!M32)</f>
        <v/>
      </c>
      <c r="R27" t="str">
        <f>IF(入力シート!L32="","",入力シート!L32)</f>
        <v/>
      </c>
      <c r="S27" s="1" t="str">
        <f>IF(入力シート!N32="","",data!U28)</f>
        <v/>
      </c>
      <c r="T27" t="str">
        <f>IF(入力シート!O32="","",入力シート!O32)</f>
        <v/>
      </c>
      <c r="W27" t="str">
        <f>IF(入力シート!S32="","",data!Z28)</f>
        <v/>
      </c>
      <c r="X27" t="str">
        <f>IF(入力シート!T32="","",入力シート!T32)</f>
        <v/>
      </c>
      <c r="AN27" t="str">
        <f>IF(入力シート!N32="","",入力シート!N32)</f>
        <v/>
      </c>
      <c r="AO27" t="str">
        <f>IF(入力シート!S32="","",入力シート!S32)</f>
        <v/>
      </c>
    </row>
    <row r="28" spans="2:41">
      <c r="B28" t="str">
        <f>IF(入力シート!C33="","",入力シート!$N$1)</f>
        <v/>
      </c>
      <c r="C28" t="str">
        <f>IF(入力シート!C33="","",大会申込一覧表!$P$6)</f>
        <v/>
      </c>
      <c r="D28" t="str">
        <f>IF(入力シート!C33="","",入力シート!A33)</f>
        <v/>
      </c>
      <c r="E28" t="str">
        <f>IF(入力シート!C33="","",'NANS Data'!C28&amp;'NANS Data'!D28)</f>
        <v/>
      </c>
      <c r="F28" t="str">
        <f>IF(入力シート!C33="","",入力シート!$N$1)</f>
        <v/>
      </c>
      <c r="I28" t="str">
        <f>IF(入力シート!C33="","",入力シート!B33)</f>
        <v/>
      </c>
      <c r="J28" t="str">
        <f>IF(入力シート!C33="","",入力シート!C33&amp;" "&amp;入力シート!D33)</f>
        <v/>
      </c>
      <c r="K28" t="str">
        <f>IF(入力シート!E33="","",入力シート!E33&amp;" "&amp;入力シート!F33)</f>
        <v/>
      </c>
      <c r="L28" t="str">
        <f t="shared" si="0"/>
        <v/>
      </c>
      <c r="M28" s="1" t="str">
        <f>IF(入力シート!H33="","",入力シート!H33)</f>
        <v/>
      </c>
      <c r="N28" s="1" t="str">
        <f>IF(入力シート!I33="","",入力シート!I33)</f>
        <v/>
      </c>
      <c r="O28" t="str">
        <f>IF(入力シート!J33="","",入力シート!J33)</f>
        <v/>
      </c>
      <c r="P28" t="str">
        <f>IF(入力シート!K33="","",入力シート!K33)</f>
        <v/>
      </c>
      <c r="Q28" t="str">
        <f>IF(入力シート!M33="","",入力シート!M33)</f>
        <v/>
      </c>
      <c r="R28" t="str">
        <f>IF(入力シート!L33="","",入力シート!L33)</f>
        <v/>
      </c>
      <c r="S28" s="1" t="str">
        <f>IF(入力シート!N33="","",data!U29)</f>
        <v/>
      </c>
      <c r="T28" t="str">
        <f>IF(入力シート!O33="","",入力シート!O33)</f>
        <v/>
      </c>
      <c r="W28" t="str">
        <f>IF(入力シート!S33="","",data!Z29)</f>
        <v/>
      </c>
      <c r="X28" t="str">
        <f>IF(入力シート!T33="","",入力シート!T33)</f>
        <v/>
      </c>
      <c r="AN28" t="str">
        <f>IF(入力シート!N33="","",入力シート!N33)</f>
        <v/>
      </c>
      <c r="AO28" t="str">
        <f>IF(入力シート!S33="","",入力シート!S33)</f>
        <v/>
      </c>
    </row>
    <row r="29" spans="2:41">
      <c r="B29" t="str">
        <f>IF(入力シート!C34="","",入力シート!$N$1)</f>
        <v/>
      </c>
      <c r="C29" t="str">
        <f>IF(入力シート!C34="","",大会申込一覧表!$P$6)</f>
        <v/>
      </c>
      <c r="D29" t="str">
        <f>IF(入力シート!C34="","",入力シート!A34)</f>
        <v/>
      </c>
      <c r="E29" t="str">
        <f>IF(入力シート!C34="","",'NANS Data'!C29&amp;'NANS Data'!D29)</f>
        <v/>
      </c>
      <c r="F29" t="str">
        <f>IF(入力シート!C34="","",入力シート!$N$1)</f>
        <v/>
      </c>
      <c r="I29" t="str">
        <f>IF(入力シート!C34="","",入力シート!B34)</f>
        <v/>
      </c>
      <c r="J29" t="str">
        <f>IF(入力シート!C34="","",入力シート!C34&amp;" "&amp;入力シート!D34)</f>
        <v/>
      </c>
      <c r="K29" t="str">
        <f>IF(入力シート!E34="","",入力シート!E34&amp;" "&amp;入力シート!F34)</f>
        <v/>
      </c>
      <c r="L29" t="str">
        <f t="shared" si="0"/>
        <v/>
      </c>
      <c r="M29" s="1" t="str">
        <f>IF(入力シート!H34="","",入力シート!H34)</f>
        <v/>
      </c>
      <c r="N29" s="1" t="str">
        <f>IF(入力シート!I34="","",入力シート!I34)</f>
        <v/>
      </c>
      <c r="O29" t="str">
        <f>IF(入力シート!J34="","",入力シート!J34)</f>
        <v/>
      </c>
      <c r="P29" t="str">
        <f>IF(入力シート!K34="","",入力シート!K34)</f>
        <v/>
      </c>
      <c r="Q29" t="str">
        <f>IF(入力シート!M34="","",入力シート!M34)</f>
        <v/>
      </c>
      <c r="R29" t="str">
        <f>IF(入力シート!L34="","",入力シート!L34)</f>
        <v/>
      </c>
      <c r="S29" s="1" t="str">
        <f>IF(入力シート!N34="","",data!U30)</f>
        <v/>
      </c>
      <c r="T29" t="str">
        <f>IF(入力シート!O34="","",入力シート!O34)</f>
        <v/>
      </c>
      <c r="W29" t="str">
        <f>IF(入力シート!S34="","",data!Z30)</f>
        <v/>
      </c>
      <c r="X29" t="str">
        <f>IF(入力シート!T34="","",入力シート!T34)</f>
        <v/>
      </c>
      <c r="AN29" t="str">
        <f>IF(入力シート!N34="","",入力シート!N34)</f>
        <v/>
      </c>
      <c r="AO29" t="str">
        <f>IF(入力シート!S34="","",入力シート!S34)</f>
        <v/>
      </c>
    </row>
    <row r="30" spans="2:41">
      <c r="B30" t="str">
        <f>IF(入力シート!C35="","",入力シート!$N$1)</f>
        <v/>
      </c>
      <c r="C30" t="str">
        <f>IF(入力シート!C35="","",大会申込一覧表!$P$6)</f>
        <v/>
      </c>
      <c r="D30" t="str">
        <f>IF(入力シート!C35="","",入力シート!A35)</f>
        <v/>
      </c>
      <c r="E30" t="str">
        <f>IF(入力シート!C35="","",'NANS Data'!C30&amp;'NANS Data'!D30)</f>
        <v/>
      </c>
      <c r="F30" t="str">
        <f>IF(入力シート!C35="","",入力シート!$N$1)</f>
        <v/>
      </c>
      <c r="I30" t="str">
        <f>IF(入力シート!C35="","",入力シート!B35)</f>
        <v/>
      </c>
      <c r="J30" t="str">
        <f>IF(入力シート!C35="","",入力シート!C35&amp;" "&amp;入力シート!D35)</f>
        <v/>
      </c>
      <c r="K30" t="str">
        <f>IF(入力シート!E35="","",入力シート!E35&amp;" "&amp;入力シート!F35)</f>
        <v/>
      </c>
      <c r="L30" t="str">
        <f t="shared" si="0"/>
        <v/>
      </c>
      <c r="M30" s="1" t="str">
        <f>IF(入力シート!H35="","",入力シート!H35)</f>
        <v/>
      </c>
      <c r="N30" s="1" t="str">
        <f>IF(入力シート!I35="","",入力シート!I35)</f>
        <v/>
      </c>
      <c r="O30" t="str">
        <f>IF(入力シート!J35="","",入力シート!J35)</f>
        <v/>
      </c>
      <c r="P30" t="str">
        <f>IF(入力シート!K35="","",入力シート!K35)</f>
        <v/>
      </c>
      <c r="Q30" t="str">
        <f>IF(入力シート!M35="","",入力シート!M35)</f>
        <v/>
      </c>
      <c r="R30" t="str">
        <f>IF(入力シート!L35="","",入力シート!L35)</f>
        <v/>
      </c>
      <c r="S30" s="1" t="str">
        <f>IF(入力シート!N35="","",data!U31)</f>
        <v/>
      </c>
      <c r="T30" t="str">
        <f>IF(入力シート!O35="","",入力シート!O35)</f>
        <v/>
      </c>
      <c r="W30" t="str">
        <f>IF(入力シート!S35="","",data!Z31)</f>
        <v/>
      </c>
      <c r="X30" t="str">
        <f>IF(入力シート!T35="","",入力シート!T35)</f>
        <v/>
      </c>
      <c r="AN30" t="str">
        <f>IF(入力シート!N35="","",入力シート!N35)</f>
        <v/>
      </c>
      <c r="AO30" t="str">
        <f>IF(入力シート!S35="","",入力シート!S35)</f>
        <v/>
      </c>
    </row>
    <row r="31" spans="2:41">
      <c r="B31" t="str">
        <f>IF(入力シート!C36="","",入力シート!$N$1)</f>
        <v/>
      </c>
      <c r="C31" t="str">
        <f>IF(入力シート!C36="","",大会申込一覧表!$P$6)</f>
        <v/>
      </c>
      <c r="D31" t="str">
        <f>IF(入力シート!C36="","",入力シート!A36)</f>
        <v/>
      </c>
      <c r="E31" t="str">
        <f>IF(入力シート!C36="","",'NANS Data'!C31&amp;'NANS Data'!D31)</f>
        <v/>
      </c>
      <c r="F31" t="str">
        <f>IF(入力シート!C36="","",入力シート!$N$1)</f>
        <v/>
      </c>
      <c r="I31" t="str">
        <f>IF(入力シート!C36="","",入力シート!B36)</f>
        <v/>
      </c>
      <c r="J31" t="str">
        <f>IF(入力シート!C36="","",入力シート!C36&amp;" "&amp;入力シート!D36)</f>
        <v/>
      </c>
      <c r="K31" t="str">
        <f>IF(入力シート!E36="","",入力シート!E36&amp;" "&amp;入力シート!F36)</f>
        <v/>
      </c>
      <c r="L31" t="str">
        <f t="shared" si="0"/>
        <v/>
      </c>
      <c r="M31" s="1" t="str">
        <f>IF(入力シート!H36="","",入力シート!H36)</f>
        <v/>
      </c>
      <c r="N31" s="1" t="str">
        <f>IF(入力シート!I36="","",入力シート!I36)</f>
        <v/>
      </c>
      <c r="O31" t="str">
        <f>IF(入力シート!J36="","",入力シート!J36)</f>
        <v/>
      </c>
      <c r="P31" t="str">
        <f>IF(入力シート!K36="","",入力シート!K36)</f>
        <v/>
      </c>
      <c r="Q31" t="str">
        <f>IF(入力シート!M36="","",入力シート!M36)</f>
        <v/>
      </c>
      <c r="R31" t="str">
        <f>IF(入力シート!L36="","",入力シート!L36)</f>
        <v/>
      </c>
      <c r="S31" s="1" t="str">
        <f>IF(入力シート!N36="","",data!U32)</f>
        <v/>
      </c>
      <c r="T31" t="str">
        <f>IF(入力シート!O36="","",入力シート!O36)</f>
        <v/>
      </c>
      <c r="W31" t="str">
        <f>IF(入力シート!S36="","",data!Z32)</f>
        <v/>
      </c>
      <c r="X31" t="str">
        <f>IF(入力シート!T36="","",入力シート!T36)</f>
        <v/>
      </c>
      <c r="AN31" t="str">
        <f>IF(入力シート!N36="","",入力シート!N36)</f>
        <v/>
      </c>
      <c r="AO31" t="str">
        <f>IF(入力シート!S36="","",入力シート!S36)</f>
        <v/>
      </c>
    </row>
    <row r="32" spans="2:41">
      <c r="B32" t="str">
        <f>IF(入力シート!C37="","",入力シート!$N$1)</f>
        <v/>
      </c>
      <c r="C32" t="str">
        <f>IF(入力シート!C37="","",大会申込一覧表!$P$6)</f>
        <v/>
      </c>
      <c r="D32" t="str">
        <f>IF(入力シート!C37="","",入力シート!A37)</f>
        <v/>
      </c>
      <c r="E32" t="str">
        <f>IF(入力シート!C37="","",'NANS Data'!C32&amp;'NANS Data'!D32)</f>
        <v/>
      </c>
      <c r="F32" t="str">
        <f>IF(入力シート!C37="","",入力シート!$N$1)</f>
        <v/>
      </c>
      <c r="I32" t="str">
        <f>IF(入力シート!C37="","",入力シート!B37)</f>
        <v/>
      </c>
      <c r="J32" t="str">
        <f>IF(入力シート!C37="","",入力シート!C37&amp;" "&amp;入力シート!D37)</f>
        <v/>
      </c>
      <c r="K32" t="str">
        <f>IF(入力シート!E37="","",入力シート!E37&amp;" "&amp;入力シート!F37)</f>
        <v/>
      </c>
      <c r="L32" t="str">
        <f t="shared" si="0"/>
        <v/>
      </c>
      <c r="M32" s="1" t="str">
        <f>IF(入力シート!H37="","",入力シート!H37)</f>
        <v/>
      </c>
      <c r="N32" s="1" t="str">
        <f>IF(入力シート!I37="","",入力シート!I37)</f>
        <v/>
      </c>
      <c r="O32" t="str">
        <f>IF(入力シート!J37="","",入力シート!J37)</f>
        <v/>
      </c>
      <c r="P32" t="str">
        <f>IF(入力シート!K37="","",入力シート!K37)</f>
        <v/>
      </c>
      <c r="Q32" t="str">
        <f>IF(入力シート!M37="","",入力シート!M37)</f>
        <v/>
      </c>
      <c r="R32" t="str">
        <f>IF(入力シート!L37="","",入力シート!L37)</f>
        <v/>
      </c>
      <c r="S32" s="1" t="str">
        <f>IF(入力シート!N37="","",data!U33)</f>
        <v/>
      </c>
      <c r="T32" t="str">
        <f>IF(入力シート!O37="","",入力シート!O37)</f>
        <v/>
      </c>
      <c r="W32" t="str">
        <f>IF(入力シート!S37="","",data!Z33)</f>
        <v/>
      </c>
      <c r="X32" t="str">
        <f>IF(入力シート!T37="","",入力シート!T37)</f>
        <v/>
      </c>
      <c r="AN32" t="str">
        <f>IF(入力シート!N37="","",入力シート!N37)</f>
        <v/>
      </c>
      <c r="AO32" t="str">
        <f>IF(入力シート!S37="","",入力シート!S37)</f>
        <v/>
      </c>
    </row>
    <row r="33" spans="2:41">
      <c r="B33" t="str">
        <f>IF(入力シート!C38="","",入力シート!$N$1)</f>
        <v/>
      </c>
      <c r="C33" t="str">
        <f>IF(入力シート!C38="","",大会申込一覧表!$P$6)</f>
        <v/>
      </c>
      <c r="D33" t="str">
        <f>IF(入力シート!C38="","",入力シート!A38)</f>
        <v/>
      </c>
      <c r="E33" t="str">
        <f>IF(入力シート!C38="","",'NANS Data'!C33&amp;'NANS Data'!D33)</f>
        <v/>
      </c>
      <c r="F33" t="str">
        <f>IF(入力シート!C38="","",入力シート!$N$1)</f>
        <v/>
      </c>
      <c r="I33" t="str">
        <f>IF(入力シート!C38="","",入力シート!B38)</f>
        <v/>
      </c>
      <c r="J33" t="str">
        <f>IF(入力シート!C38="","",入力シート!C38&amp;" "&amp;入力シート!D38)</f>
        <v/>
      </c>
      <c r="K33" t="str">
        <f>IF(入力シート!E38="","",入力シート!E38&amp;" "&amp;入力シート!F38)</f>
        <v/>
      </c>
      <c r="L33" t="str">
        <f t="shared" si="0"/>
        <v/>
      </c>
      <c r="M33" s="1" t="str">
        <f>IF(入力シート!H38="","",入力シート!H38)</f>
        <v/>
      </c>
      <c r="N33" s="1" t="str">
        <f>IF(入力シート!I38="","",入力シート!I38)</f>
        <v/>
      </c>
      <c r="O33" t="str">
        <f>IF(入力シート!J38="","",入力シート!J38)</f>
        <v/>
      </c>
      <c r="P33" t="str">
        <f>IF(入力シート!K38="","",入力シート!K38)</f>
        <v/>
      </c>
      <c r="Q33" t="str">
        <f>IF(入力シート!M38="","",入力シート!M38)</f>
        <v/>
      </c>
      <c r="R33" t="str">
        <f>IF(入力シート!L38="","",入力シート!L38)</f>
        <v/>
      </c>
      <c r="S33" s="1" t="str">
        <f>IF(入力シート!N38="","",data!U34)</f>
        <v/>
      </c>
      <c r="T33" t="str">
        <f>IF(入力シート!O38="","",入力シート!O38)</f>
        <v/>
      </c>
      <c r="W33" t="str">
        <f>IF(入力シート!S38="","",data!Z34)</f>
        <v/>
      </c>
      <c r="X33" t="str">
        <f>IF(入力シート!T38="","",入力シート!T38)</f>
        <v/>
      </c>
      <c r="AN33" t="str">
        <f>IF(入力シート!N38="","",入力シート!N38)</f>
        <v/>
      </c>
      <c r="AO33" t="str">
        <f>IF(入力シート!S38="","",入力シート!S38)</f>
        <v/>
      </c>
    </row>
    <row r="34" spans="2:41">
      <c r="B34" t="str">
        <f>IF(入力シート!C39="","",入力シート!$N$1)</f>
        <v/>
      </c>
      <c r="C34" t="str">
        <f>IF(入力シート!C39="","",大会申込一覧表!$P$6)</f>
        <v/>
      </c>
      <c r="D34" t="str">
        <f>IF(入力シート!C39="","",入力シート!A39)</f>
        <v/>
      </c>
      <c r="E34" t="str">
        <f>IF(入力シート!C39="","",'NANS Data'!C34&amp;'NANS Data'!D34)</f>
        <v/>
      </c>
      <c r="F34" t="str">
        <f>IF(入力シート!C39="","",入力シート!$N$1)</f>
        <v/>
      </c>
      <c r="I34" t="str">
        <f>IF(入力シート!C39="","",入力シート!B39)</f>
        <v/>
      </c>
      <c r="J34" t="str">
        <f>IF(入力シート!C39="","",入力シート!C39&amp;" "&amp;入力シート!D39)</f>
        <v/>
      </c>
      <c r="K34" t="str">
        <f>IF(入力シート!E39="","",入力シート!E39&amp;" "&amp;入力シート!F39)</f>
        <v/>
      </c>
      <c r="L34" t="str">
        <f t="shared" si="0"/>
        <v/>
      </c>
      <c r="M34" s="1" t="str">
        <f>IF(入力シート!H39="","",入力シート!H39)</f>
        <v/>
      </c>
      <c r="N34" s="1" t="str">
        <f>IF(入力シート!I39="","",入力シート!I39)</f>
        <v/>
      </c>
      <c r="O34" t="str">
        <f>IF(入力シート!J39="","",入力シート!J39)</f>
        <v/>
      </c>
      <c r="P34" t="str">
        <f>IF(入力シート!K39="","",入力シート!K39)</f>
        <v/>
      </c>
      <c r="Q34" t="str">
        <f>IF(入力シート!M39="","",入力シート!M39)</f>
        <v/>
      </c>
      <c r="R34" t="str">
        <f>IF(入力シート!L39="","",入力シート!L39)</f>
        <v/>
      </c>
      <c r="S34" s="1" t="str">
        <f>IF(入力シート!N39="","",data!U35)</f>
        <v/>
      </c>
      <c r="T34" t="str">
        <f>IF(入力シート!O39="","",入力シート!O39)</f>
        <v/>
      </c>
      <c r="W34" t="str">
        <f>IF(入力シート!S39="","",data!Z35)</f>
        <v/>
      </c>
      <c r="X34" t="str">
        <f>IF(入力シート!T39="","",入力シート!T39)</f>
        <v/>
      </c>
      <c r="AN34" t="str">
        <f>IF(入力シート!N39="","",入力シート!N39)</f>
        <v/>
      </c>
      <c r="AO34" t="str">
        <f>IF(入力シート!S39="","",入力シート!S39)</f>
        <v/>
      </c>
    </row>
    <row r="35" spans="2:41">
      <c r="B35" t="str">
        <f>IF(入力シート!C40="","",入力シート!$N$1)</f>
        <v/>
      </c>
      <c r="C35" t="str">
        <f>IF(入力シート!C40="","",大会申込一覧表!$P$6)</f>
        <v/>
      </c>
      <c r="D35" t="str">
        <f>IF(入力シート!C40="","",入力シート!A40)</f>
        <v/>
      </c>
      <c r="E35" t="str">
        <f>IF(入力シート!C40="","",'NANS Data'!C35&amp;'NANS Data'!D35)</f>
        <v/>
      </c>
      <c r="F35" t="str">
        <f>IF(入力シート!C40="","",入力シート!$N$1)</f>
        <v/>
      </c>
      <c r="I35" t="str">
        <f>IF(入力シート!C40="","",入力シート!B40)</f>
        <v/>
      </c>
      <c r="J35" t="str">
        <f>IF(入力シート!C40="","",入力シート!C40&amp;" "&amp;入力シート!D40)</f>
        <v/>
      </c>
      <c r="K35" t="str">
        <f>IF(入力シート!E40="","",入力シート!E40&amp;" "&amp;入力シート!F40)</f>
        <v/>
      </c>
      <c r="L35" t="str">
        <f t="shared" si="0"/>
        <v/>
      </c>
      <c r="M35" s="1" t="str">
        <f>IF(入力シート!H40="","",入力シート!H40)</f>
        <v/>
      </c>
      <c r="N35" s="1" t="str">
        <f>IF(入力シート!I40="","",入力シート!I40)</f>
        <v/>
      </c>
      <c r="O35" t="str">
        <f>IF(入力シート!J40="","",入力シート!J40)</f>
        <v/>
      </c>
      <c r="P35" t="str">
        <f>IF(入力シート!K40="","",入力シート!K40)</f>
        <v/>
      </c>
      <c r="Q35" t="str">
        <f>IF(入力シート!M40="","",入力シート!M40)</f>
        <v/>
      </c>
      <c r="R35" t="str">
        <f>IF(入力シート!L40="","",入力シート!L40)</f>
        <v/>
      </c>
      <c r="S35" s="1" t="str">
        <f>IF(入力シート!N40="","",data!U36)</f>
        <v/>
      </c>
      <c r="T35" t="str">
        <f>IF(入力シート!O40="","",入力シート!O40)</f>
        <v/>
      </c>
      <c r="W35" t="str">
        <f>IF(入力シート!S40="","",data!Z36)</f>
        <v/>
      </c>
      <c r="X35" t="str">
        <f>IF(入力シート!T40="","",入力シート!T40)</f>
        <v/>
      </c>
      <c r="AN35" t="str">
        <f>IF(入力シート!N40="","",入力シート!N40)</f>
        <v/>
      </c>
      <c r="AO35" t="str">
        <f>IF(入力シート!S40="","",入力シート!S40)</f>
        <v/>
      </c>
    </row>
    <row r="36" spans="2:41">
      <c r="B36" t="str">
        <f>IF(入力シート!C41="","",入力シート!$N$1)</f>
        <v/>
      </c>
      <c r="C36" t="str">
        <f>IF(入力シート!C41="","",大会申込一覧表!$P$6)</f>
        <v/>
      </c>
      <c r="D36" t="str">
        <f>IF(入力シート!C41="","",入力シート!A41)</f>
        <v/>
      </c>
      <c r="E36" t="str">
        <f>IF(入力シート!C41="","",'NANS Data'!C36&amp;'NANS Data'!D36)</f>
        <v/>
      </c>
      <c r="F36" t="str">
        <f>IF(入力シート!C41="","",入力シート!$N$1)</f>
        <v/>
      </c>
      <c r="I36" t="str">
        <f>IF(入力シート!C41="","",入力シート!B41)</f>
        <v/>
      </c>
      <c r="J36" t="str">
        <f>IF(入力シート!C41="","",入力シート!C41&amp;" "&amp;入力シート!D41)</f>
        <v/>
      </c>
      <c r="K36" t="str">
        <f>IF(入力シート!E41="","",入力シート!E41&amp;" "&amp;入力シート!F41)</f>
        <v/>
      </c>
      <c r="L36" t="str">
        <f t="shared" si="0"/>
        <v/>
      </c>
      <c r="M36" s="1" t="str">
        <f>IF(入力シート!H41="","",入力シート!H41)</f>
        <v/>
      </c>
      <c r="N36" s="1" t="str">
        <f>IF(入力シート!I41="","",入力シート!I41)</f>
        <v/>
      </c>
      <c r="O36" t="str">
        <f>IF(入力シート!J41="","",入力シート!J41)</f>
        <v/>
      </c>
      <c r="P36" t="str">
        <f>IF(入力シート!K41="","",入力シート!K41)</f>
        <v/>
      </c>
      <c r="Q36" t="str">
        <f>IF(入力シート!M41="","",入力シート!M41)</f>
        <v/>
      </c>
      <c r="R36" t="str">
        <f>IF(入力シート!L41="","",入力シート!L41)</f>
        <v/>
      </c>
      <c r="S36" s="1" t="str">
        <f>IF(入力シート!N41="","",data!U37)</f>
        <v/>
      </c>
      <c r="T36" t="str">
        <f>IF(入力シート!O41="","",入力シート!O41)</f>
        <v/>
      </c>
      <c r="W36" t="str">
        <f>IF(入力シート!S41="","",data!Z37)</f>
        <v/>
      </c>
      <c r="X36" t="str">
        <f>IF(入力シート!T41="","",入力シート!T41)</f>
        <v/>
      </c>
      <c r="AN36" t="str">
        <f>IF(入力シート!N41="","",入力シート!N41)</f>
        <v/>
      </c>
      <c r="AO36" t="str">
        <f>IF(入力シート!S41="","",入力シート!S41)</f>
        <v/>
      </c>
    </row>
    <row r="37" spans="2:41">
      <c r="B37" t="str">
        <f>IF(入力シート!C42="","",入力シート!$N$1)</f>
        <v/>
      </c>
      <c r="C37" t="str">
        <f>IF(入力シート!C42="","",大会申込一覧表!$P$6)</f>
        <v/>
      </c>
      <c r="D37" t="str">
        <f>IF(入力シート!C42="","",入力シート!A42)</f>
        <v/>
      </c>
      <c r="E37" t="str">
        <f>IF(入力シート!C42="","",'NANS Data'!C37&amp;'NANS Data'!D37)</f>
        <v/>
      </c>
      <c r="F37" t="str">
        <f>IF(入力シート!C42="","",入力シート!$N$1)</f>
        <v/>
      </c>
      <c r="I37" t="str">
        <f>IF(入力シート!C42="","",入力シート!B42)</f>
        <v/>
      </c>
      <c r="J37" t="str">
        <f>IF(入力シート!C42="","",入力シート!C42&amp;" "&amp;入力シート!D42)</f>
        <v/>
      </c>
      <c r="K37" t="str">
        <f>IF(入力シート!E42="","",入力シート!E42&amp;" "&amp;入力シート!F42)</f>
        <v/>
      </c>
      <c r="L37" t="str">
        <f t="shared" si="0"/>
        <v/>
      </c>
      <c r="M37" s="1" t="str">
        <f>IF(入力シート!H42="","",入力シート!H42)</f>
        <v/>
      </c>
      <c r="N37" s="1" t="str">
        <f>IF(入力シート!I42="","",入力シート!I42)</f>
        <v/>
      </c>
      <c r="O37" t="str">
        <f>IF(入力シート!J42="","",入力シート!J42)</f>
        <v/>
      </c>
      <c r="P37" t="str">
        <f>IF(入力シート!K42="","",入力シート!K42)</f>
        <v/>
      </c>
      <c r="Q37" t="str">
        <f>IF(入力シート!M42="","",入力シート!M42)</f>
        <v/>
      </c>
      <c r="R37" t="str">
        <f>IF(入力シート!L42="","",入力シート!L42)</f>
        <v/>
      </c>
      <c r="S37" s="1" t="str">
        <f>IF(入力シート!N42="","",data!U38)</f>
        <v/>
      </c>
      <c r="T37" t="str">
        <f>IF(入力シート!O42="","",入力シート!O42)</f>
        <v/>
      </c>
      <c r="W37" t="str">
        <f>IF(入力シート!S42="","",data!Z38)</f>
        <v/>
      </c>
      <c r="X37" t="str">
        <f>IF(入力シート!T42="","",入力シート!T42)</f>
        <v/>
      </c>
      <c r="AN37" t="str">
        <f>IF(入力シート!N42="","",入力シート!N42)</f>
        <v/>
      </c>
      <c r="AO37" t="str">
        <f>IF(入力シート!S42="","",入力シート!S42)</f>
        <v/>
      </c>
    </row>
    <row r="38" spans="2:41">
      <c r="B38" t="str">
        <f>IF(入力シート!C43="","",入力シート!$N$1)</f>
        <v/>
      </c>
      <c r="C38" t="str">
        <f>IF(入力シート!C43="","",大会申込一覧表!$P$6)</f>
        <v/>
      </c>
      <c r="D38" t="str">
        <f>IF(入力シート!C43="","",入力シート!A43)</f>
        <v/>
      </c>
      <c r="E38" t="str">
        <f>IF(入力シート!C43="","",'NANS Data'!C38&amp;'NANS Data'!D38)</f>
        <v/>
      </c>
      <c r="F38" t="str">
        <f>IF(入力シート!C43="","",入力シート!$N$1)</f>
        <v/>
      </c>
      <c r="I38" t="str">
        <f>IF(入力シート!C43="","",入力シート!B43)</f>
        <v/>
      </c>
      <c r="J38" t="str">
        <f>IF(入力シート!C43="","",入力シート!C43&amp;" "&amp;入力シート!D43)</f>
        <v/>
      </c>
      <c r="K38" t="str">
        <f>IF(入力シート!E43="","",入力シート!E43&amp;" "&amp;入力シート!F43)</f>
        <v/>
      </c>
      <c r="L38" t="str">
        <f t="shared" si="0"/>
        <v/>
      </c>
      <c r="M38" s="1" t="str">
        <f>IF(入力シート!H43="","",入力シート!H43)</f>
        <v/>
      </c>
      <c r="N38" s="1" t="str">
        <f>IF(入力シート!I43="","",入力シート!I43)</f>
        <v/>
      </c>
      <c r="O38" t="str">
        <f>IF(入力シート!J43="","",入力シート!J43)</f>
        <v/>
      </c>
      <c r="P38" t="str">
        <f>IF(入力シート!K43="","",入力シート!K43)</f>
        <v/>
      </c>
      <c r="Q38" t="str">
        <f>IF(入力シート!M43="","",入力シート!M43)</f>
        <v/>
      </c>
      <c r="R38" t="str">
        <f>IF(入力シート!L43="","",入力シート!L43)</f>
        <v/>
      </c>
      <c r="S38" s="1" t="str">
        <f>IF(入力シート!N43="","",data!U39)</f>
        <v/>
      </c>
      <c r="T38" t="str">
        <f>IF(入力シート!O43="","",入力シート!O43)</f>
        <v/>
      </c>
      <c r="W38" t="str">
        <f>IF(入力シート!S43="","",data!Z39)</f>
        <v/>
      </c>
      <c r="X38" t="str">
        <f>IF(入力シート!T43="","",入力シート!T43)</f>
        <v/>
      </c>
      <c r="AN38" t="str">
        <f>IF(入力シート!N43="","",入力シート!N43)</f>
        <v/>
      </c>
      <c r="AO38" t="str">
        <f>IF(入力シート!S43="","",入力シート!S43)</f>
        <v/>
      </c>
    </row>
    <row r="39" spans="2:41">
      <c r="B39" t="str">
        <f>IF(入力シート!C44="","",入力シート!$N$1)</f>
        <v/>
      </c>
      <c r="C39" t="str">
        <f>IF(入力シート!C44="","",大会申込一覧表!$P$6)</f>
        <v/>
      </c>
      <c r="D39" t="str">
        <f>IF(入力シート!C44="","",入力シート!A44)</f>
        <v/>
      </c>
      <c r="E39" t="str">
        <f>IF(入力シート!C44="","",'NANS Data'!C39&amp;'NANS Data'!D39)</f>
        <v/>
      </c>
      <c r="F39" t="str">
        <f>IF(入力シート!C44="","",入力シート!$N$1)</f>
        <v/>
      </c>
      <c r="I39" t="str">
        <f>IF(入力シート!C44="","",入力シート!B44)</f>
        <v/>
      </c>
      <c r="J39" t="str">
        <f>IF(入力シート!C44="","",入力シート!C44&amp;" "&amp;入力シート!D44)</f>
        <v/>
      </c>
      <c r="K39" t="str">
        <f>IF(入力シート!E44="","",入力シート!E44&amp;" "&amp;入力シート!F44)</f>
        <v/>
      </c>
      <c r="L39" t="str">
        <f t="shared" si="0"/>
        <v/>
      </c>
      <c r="M39" s="1" t="str">
        <f>IF(入力シート!H44="","",入力シート!H44)</f>
        <v/>
      </c>
      <c r="N39" s="1" t="str">
        <f>IF(入力シート!I44="","",入力シート!I44)</f>
        <v/>
      </c>
      <c r="O39" t="str">
        <f>IF(入力シート!J44="","",入力シート!J44)</f>
        <v/>
      </c>
      <c r="P39" t="str">
        <f>IF(入力シート!K44="","",入力シート!K44)</f>
        <v/>
      </c>
      <c r="Q39" t="str">
        <f>IF(入力シート!M44="","",入力シート!M44)</f>
        <v/>
      </c>
      <c r="R39" t="str">
        <f>IF(入力シート!L44="","",入力シート!L44)</f>
        <v/>
      </c>
      <c r="S39" s="1" t="str">
        <f>IF(入力シート!N44="","",data!U40)</f>
        <v/>
      </c>
      <c r="T39" t="str">
        <f>IF(入力シート!O44="","",入力シート!O44)</f>
        <v/>
      </c>
      <c r="W39" t="str">
        <f>IF(入力シート!S44="","",data!Z40)</f>
        <v/>
      </c>
      <c r="X39" t="str">
        <f>IF(入力シート!T44="","",入力シート!T44)</f>
        <v/>
      </c>
      <c r="AN39" t="str">
        <f>IF(入力シート!N44="","",入力シート!N44)</f>
        <v/>
      </c>
      <c r="AO39" t="str">
        <f>IF(入力シート!S44="","",入力シート!S44)</f>
        <v/>
      </c>
    </row>
    <row r="40" spans="2:41">
      <c r="B40" t="str">
        <f>IF(入力シート!C45="","",入力シート!$N$1)</f>
        <v/>
      </c>
      <c r="C40" t="str">
        <f>IF(入力シート!C45="","",大会申込一覧表!$P$6)</f>
        <v/>
      </c>
      <c r="D40" t="str">
        <f>IF(入力シート!C45="","",入力シート!A45)</f>
        <v/>
      </c>
      <c r="E40" t="str">
        <f>IF(入力シート!C45="","",'NANS Data'!C40&amp;'NANS Data'!D40)</f>
        <v/>
      </c>
      <c r="F40" t="str">
        <f>IF(入力シート!C45="","",入力シート!$N$1)</f>
        <v/>
      </c>
      <c r="I40" t="str">
        <f>IF(入力シート!C45="","",入力シート!B45)</f>
        <v/>
      </c>
      <c r="J40" t="str">
        <f>IF(入力シート!C45="","",入力シート!C45&amp;" "&amp;入力シート!D45)</f>
        <v/>
      </c>
      <c r="K40" t="str">
        <f>IF(入力シート!E45="","",入力シート!E45&amp;" "&amp;入力シート!F45)</f>
        <v/>
      </c>
      <c r="L40" t="str">
        <f t="shared" si="0"/>
        <v/>
      </c>
      <c r="M40" s="1" t="str">
        <f>IF(入力シート!H45="","",入力シート!H45)</f>
        <v/>
      </c>
      <c r="N40" s="1" t="str">
        <f>IF(入力シート!I45="","",入力シート!I45)</f>
        <v/>
      </c>
      <c r="O40" t="str">
        <f>IF(入力シート!J45="","",入力シート!J45)</f>
        <v/>
      </c>
      <c r="P40" t="str">
        <f>IF(入力シート!K45="","",入力シート!K45)</f>
        <v/>
      </c>
      <c r="Q40" t="str">
        <f>IF(入力シート!M45="","",入力シート!M45)</f>
        <v/>
      </c>
      <c r="R40" t="str">
        <f>IF(入力シート!L45="","",入力シート!L45)</f>
        <v/>
      </c>
      <c r="S40" s="1" t="str">
        <f>IF(入力シート!N45="","",data!U41)</f>
        <v/>
      </c>
      <c r="T40" t="str">
        <f>IF(入力シート!O45="","",入力シート!O45)</f>
        <v/>
      </c>
      <c r="W40" t="str">
        <f>IF(入力シート!S45="","",data!Z41)</f>
        <v/>
      </c>
      <c r="X40" t="str">
        <f>IF(入力シート!T45="","",入力シート!T45)</f>
        <v/>
      </c>
      <c r="AN40" t="str">
        <f>IF(入力シート!N45="","",入力シート!N45)</f>
        <v/>
      </c>
      <c r="AO40" t="str">
        <f>IF(入力シート!S45="","",入力シート!S45)</f>
        <v/>
      </c>
    </row>
    <row r="41" spans="2:41">
      <c r="B41" t="str">
        <f>IF(入力シート!C46="","",入力シート!$N$1)</f>
        <v/>
      </c>
      <c r="C41" t="str">
        <f>IF(入力シート!C46="","",大会申込一覧表!$P$6)</f>
        <v/>
      </c>
      <c r="D41" t="str">
        <f>IF(入力シート!C46="","",入力シート!A46)</f>
        <v/>
      </c>
      <c r="E41" t="str">
        <f>IF(入力シート!C46="","",'NANS Data'!C41&amp;'NANS Data'!D41)</f>
        <v/>
      </c>
      <c r="F41" t="str">
        <f>IF(入力シート!C46="","",入力シート!$N$1)</f>
        <v/>
      </c>
      <c r="I41" t="str">
        <f>IF(入力シート!C46="","",入力シート!B46)</f>
        <v/>
      </c>
      <c r="J41" t="str">
        <f>IF(入力シート!C46="","",入力シート!C46&amp;" "&amp;入力シート!D46)</f>
        <v/>
      </c>
      <c r="K41" t="str">
        <f>IF(入力シート!E46="","",入力シート!E46&amp;" "&amp;入力シート!F46)</f>
        <v/>
      </c>
      <c r="L41" t="str">
        <f t="shared" si="0"/>
        <v/>
      </c>
      <c r="M41" s="1" t="str">
        <f>IF(入力シート!H46="","",入力シート!H46)</f>
        <v/>
      </c>
      <c r="N41" s="1" t="str">
        <f>IF(入力シート!I46="","",入力シート!I46)</f>
        <v/>
      </c>
      <c r="O41" t="str">
        <f>IF(入力シート!J46="","",入力シート!J46)</f>
        <v/>
      </c>
      <c r="P41" t="str">
        <f>IF(入力シート!K46="","",入力シート!K46)</f>
        <v/>
      </c>
      <c r="Q41" t="str">
        <f>IF(入力シート!M46="","",入力シート!M46)</f>
        <v/>
      </c>
      <c r="R41" t="str">
        <f>IF(入力シート!L46="","",入力シート!L46)</f>
        <v/>
      </c>
      <c r="S41" s="1" t="str">
        <f>IF(入力シート!N46="","",data!U42)</f>
        <v/>
      </c>
      <c r="T41" t="str">
        <f>IF(入力シート!O46="","",入力シート!O46)</f>
        <v/>
      </c>
      <c r="W41" t="str">
        <f>IF(入力シート!S46="","",data!Z42)</f>
        <v/>
      </c>
      <c r="X41" t="str">
        <f>IF(入力シート!T46="","",入力シート!T46)</f>
        <v/>
      </c>
      <c r="AN41" t="str">
        <f>IF(入力シート!N46="","",入力シート!N46)</f>
        <v/>
      </c>
      <c r="AO41" t="str">
        <f>IF(入力シート!S46="","",入力シート!S46)</f>
        <v/>
      </c>
    </row>
    <row r="42" spans="2:41">
      <c r="B42" t="str">
        <f>IF(入力シート!C47="","",入力シート!$N$1)</f>
        <v/>
      </c>
      <c r="C42" t="str">
        <f>IF(入力シート!C47="","",大会申込一覧表!$P$6)</f>
        <v/>
      </c>
      <c r="D42" t="str">
        <f>IF(入力シート!C47="","",入力シート!A47)</f>
        <v/>
      </c>
      <c r="E42" t="str">
        <f>IF(入力シート!C47="","",'NANS Data'!C42&amp;'NANS Data'!D42)</f>
        <v/>
      </c>
      <c r="F42" t="str">
        <f>IF(入力シート!C47="","",入力シート!$N$1)</f>
        <v/>
      </c>
      <c r="I42" t="str">
        <f>IF(入力シート!C47="","",入力シート!B47)</f>
        <v/>
      </c>
      <c r="J42" t="str">
        <f>IF(入力シート!C47="","",入力シート!C47&amp;" "&amp;入力シート!D47)</f>
        <v/>
      </c>
      <c r="K42" t="str">
        <f>IF(入力シート!E47="","",入力シート!E47&amp;" "&amp;入力シート!F47)</f>
        <v/>
      </c>
      <c r="L42" t="str">
        <f t="shared" si="0"/>
        <v/>
      </c>
      <c r="M42" s="1" t="str">
        <f>IF(入力シート!H47="","",入力シート!H47)</f>
        <v/>
      </c>
      <c r="N42" s="1" t="str">
        <f>IF(入力シート!I47="","",入力シート!I47)</f>
        <v/>
      </c>
      <c r="O42" t="str">
        <f>IF(入力シート!J47="","",入力シート!J47)</f>
        <v/>
      </c>
      <c r="P42" t="str">
        <f>IF(入力シート!K47="","",入力シート!K47)</f>
        <v/>
      </c>
      <c r="Q42" t="str">
        <f>IF(入力シート!M47="","",入力シート!M47)</f>
        <v/>
      </c>
      <c r="R42" t="str">
        <f>IF(入力シート!L47="","",入力シート!L47)</f>
        <v/>
      </c>
      <c r="S42" s="1" t="str">
        <f>IF(入力シート!N47="","",data!U43)</f>
        <v/>
      </c>
      <c r="T42" t="str">
        <f>IF(入力シート!O47="","",入力シート!O47)</f>
        <v/>
      </c>
      <c r="W42" t="str">
        <f>IF(入力シート!S47="","",data!Z43)</f>
        <v/>
      </c>
      <c r="X42" t="str">
        <f>IF(入力シート!T47="","",入力シート!T47)</f>
        <v/>
      </c>
      <c r="AN42" t="str">
        <f>IF(入力シート!N47="","",入力シート!N47)</f>
        <v/>
      </c>
      <c r="AO42" t="str">
        <f>IF(入力シート!S47="","",入力シート!S47)</f>
        <v/>
      </c>
    </row>
    <row r="43" spans="2:41">
      <c r="B43" t="str">
        <f>IF(入力シート!C48="","",入力シート!$N$1)</f>
        <v/>
      </c>
      <c r="C43" t="str">
        <f>IF(入力シート!C48="","",大会申込一覧表!$P$6)</f>
        <v/>
      </c>
      <c r="D43" t="str">
        <f>IF(入力シート!C48="","",入力シート!A48)</f>
        <v/>
      </c>
      <c r="E43" t="str">
        <f>IF(入力シート!C48="","",'NANS Data'!C43&amp;'NANS Data'!D43)</f>
        <v/>
      </c>
      <c r="F43" t="str">
        <f>IF(入力シート!C48="","",入力シート!$N$1)</f>
        <v/>
      </c>
      <c r="I43" t="str">
        <f>IF(入力シート!C48="","",入力シート!B48)</f>
        <v/>
      </c>
      <c r="J43" t="str">
        <f>IF(入力シート!C48="","",入力シート!C48&amp;" "&amp;入力シート!D48)</f>
        <v/>
      </c>
      <c r="K43" t="str">
        <f>IF(入力シート!E48="","",入力シート!E48&amp;" "&amp;入力シート!F48)</f>
        <v/>
      </c>
      <c r="L43" t="str">
        <f t="shared" si="0"/>
        <v/>
      </c>
      <c r="M43" s="1" t="str">
        <f>IF(入力シート!H48="","",入力シート!H48)</f>
        <v/>
      </c>
      <c r="N43" s="1" t="str">
        <f>IF(入力シート!I48="","",入力シート!I48)</f>
        <v/>
      </c>
      <c r="O43" t="str">
        <f>IF(入力シート!J48="","",入力シート!J48)</f>
        <v/>
      </c>
      <c r="P43" t="str">
        <f>IF(入力シート!K48="","",入力シート!K48)</f>
        <v/>
      </c>
      <c r="Q43" t="str">
        <f>IF(入力シート!M48="","",入力シート!M48)</f>
        <v/>
      </c>
      <c r="R43" t="str">
        <f>IF(入力シート!L48="","",入力シート!L48)</f>
        <v/>
      </c>
      <c r="S43" s="1" t="str">
        <f>IF(入力シート!N48="","",data!U44)</f>
        <v/>
      </c>
      <c r="T43" t="str">
        <f>IF(入力シート!O48="","",入力シート!O48)</f>
        <v/>
      </c>
      <c r="W43" t="str">
        <f>IF(入力シート!S48="","",data!Z44)</f>
        <v/>
      </c>
      <c r="X43" t="str">
        <f>IF(入力シート!T48="","",入力シート!T48)</f>
        <v/>
      </c>
      <c r="AN43" t="str">
        <f>IF(入力シート!N48="","",入力シート!N48)</f>
        <v/>
      </c>
      <c r="AO43" t="str">
        <f>IF(入力シート!S48="","",入力シート!S48)</f>
        <v/>
      </c>
    </row>
    <row r="44" spans="2:41">
      <c r="B44" t="str">
        <f>IF(入力シート!C49="","",入力シート!$N$1)</f>
        <v/>
      </c>
      <c r="C44" t="str">
        <f>IF(入力シート!C49="","",大会申込一覧表!$P$6)</f>
        <v/>
      </c>
      <c r="D44" t="str">
        <f>IF(入力シート!C49="","",入力シート!A49)</f>
        <v/>
      </c>
      <c r="E44" t="str">
        <f>IF(入力シート!C49="","",'NANS Data'!C44&amp;'NANS Data'!D44)</f>
        <v/>
      </c>
      <c r="F44" t="str">
        <f>IF(入力シート!C49="","",入力シート!$N$1)</f>
        <v/>
      </c>
      <c r="I44" t="str">
        <f>IF(入力シート!C49="","",入力シート!B49)</f>
        <v/>
      </c>
      <c r="J44" t="str">
        <f>IF(入力シート!C49="","",入力シート!C49&amp;" "&amp;入力シート!D49)</f>
        <v/>
      </c>
      <c r="K44" t="str">
        <f>IF(入力シート!E49="","",入力シート!E49&amp;" "&amp;入力シート!F49)</f>
        <v/>
      </c>
      <c r="L44" t="str">
        <f t="shared" si="0"/>
        <v/>
      </c>
      <c r="M44" s="1" t="str">
        <f>IF(入力シート!H49="","",入力シート!H49)</f>
        <v/>
      </c>
      <c r="N44" s="1" t="str">
        <f>IF(入力シート!I49="","",入力シート!I49)</f>
        <v/>
      </c>
      <c r="O44" t="str">
        <f>IF(入力シート!J49="","",入力シート!J49)</f>
        <v/>
      </c>
      <c r="P44" t="str">
        <f>IF(入力シート!K49="","",入力シート!K49)</f>
        <v/>
      </c>
      <c r="Q44" t="str">
        <f>IF(入力シート!M49="","",入力シート!M49)</f>
        <v/>
      </c>
      <c r="R44" t="str">
        <f>IF(入力シート!L49="","",入力シート!L49)</f>
        <v/>
      </c>
      <c r="S44" s="1" t="str">
        <f>IF(入力シート!N49="","",data!U45)</f>
        <v/>
      </c>
      <c r="T44" t="str">
        <f>IF(入力シート!O49="","",入力シート!O49)</f>
        <v/>
      </c>
      <c r="W44" t="str">
        <f>IF(入力シート!S49="","",data!Z45)</f>
        <v/>
      </c>
      <c r="X44" t="str">
        <f>IF(入力シート!T49="","",入力シート!T49)</f>
        <v/>
      </c>
      <c r="AN44" t="str">
        <f>IF(入力シート!N49="","",入力シート!N49)</f>
        <v/>
      </c>
      <c r="AO44" t="str">
        <f>IF(入力シート!S49="","",入力シート!S49)</f>
        <v/>
      </c>
    </row>
    <row r="45" spans="2:41">
      <c r="B45" t="str">
        <f>IF(入力シート!C50="","",入力シート!$N$1)</f>
        <v/>
      </c>
      <c r="C45" t="str">
        <f>IF(入力シート!C50="","",大会申込一覧表!$P$6)</f>
        <v/>
      </c>
      <c r="D45" t="str">
        <f>IF(入力シート!C50="","",入力シート!A50)</f>
        <v/>
      </c>
      <c r="E45" t="str">
        <f>IF(入力シート!C50="","",'NANS Data'!C45&amp;'NANS Data'!D45)</f>
        <v/>
      </c>
      <c r="F45" t="str">
        <f>IF(入力シート!C50="","",入力シート!$N$1)</f>
        <v/>
      </c>
      <c r="I45" t="str">
        <f>IF(入力シート!C50="","",入力シート!B50)</f>
        <v/>
      </c>
      <c r="J45" t="str">
        <f>IF(入力シート!C50="","",入力シート!C50&amp;" "&amp;入力シート!D50)</f>
        <v/>
      </c>
      <c r="K45" t="str">
        <f>IF(入力シート!E50="","",入力シート!E50&amp;" "&amp;入力シート!F50)</f>
        <v/>
      </c>
      <c r="L45" t="str">
        <f t="shared" si="0"/>
        <v/>
      </c>
      <c r="M45" s="1" t="str">
        <f>IF(入力シート!H50="","",入力シート!H50)</f>
        <v/>
      </c>
      <c r="N45" s="1" t="str">
        <f>IF(入力シート!I50="","",入力シート!I50)</f>
        <v/>
      </c>
      <c r="O45" t="str">
        <f>IF(入力シート!J50="","",入力シート!J50)</f>
        <v/>
      </c>
      <c r="P45" t="str">
        <f>IF(入力シート!K50="","",入力シート!K50)</f>
        <v/>
      </c>
      <c r="Q45" t="str">
        <f>IF(入力シート!M50="","",入力シート!M50)</f>
        <v/>
      </c>
      <c r="R45" t="str">
        <f>IF(入力シート!L50="","",入力シート!L50)</f>
        <v/>
      </c>
      <c r="S45" s="1" t="str">
        <f>IF(入力シート!N50="","",data!U46)</f>
        <v/>
      </c>
      <c r="T45" t="str">
        <f>IF(入力シート!O50="","",入力シート!O50)</f>
        <v/>
      </c>
      <c r="W45" t="str">
        <f>IF(入力シート!S50="","",data!Z46)</f>
        <v/>
      </c>
      <c r="X45" t="str">
        <f>IF(入力シート!T50="","",入力シート!T50)</f>
        <v/>
      </c>
      <c r="AN45" t="str">
        <f>IF(入力シート!N50="","",入力シート!N50)</f>
        <v/>
      </c>
      <c r="AO45" t="str">
        <f>IF(入力シート!S50="","",入力シート!S50)</f>
        <v/>
      </c>
    </row>
    <row r="46" spans="2:41">
      <c r="B46" t="str">
        <f>IF(入力シート!C51="","",入力シート!$N$1)</f>
        <v/>
      </c>
      <c r="C46" t="str">
        <f>IF(入力シート!C51="","",大会申込一覧表!$P$6)</f>
        <v/>
      </c>
      <c r="D46" t="str">
        <f>IF(入力シート!C51="","",入力シート!A51)</f>
        <v/>
      </c>
      <c r="E46" t="str">
        <f>IF(入力シート!C51="","",'NANS Data'!C46&amp;'NANS Data'!D46)</f>
        <v/>
      </c>
      <c r="F46" t="str">
        <f>IF(入力シート!C51="","",入力シート!$N$1)</f>
        <v/>
      </c>
      <c r="I46" t="str">
        <f>IF(入力シート!C51="","",入力シート!B51)</f>
        <v/>
      </c>
      <c r="J46" t="str">
        <f>IF(入力シート!C51="","",入力シート!C51&amp;" "&amp;入力シート!D51)</f>
        <v/>
      </c>
      <c r="K46" t="str">
        <f>IF(入力シート!E51="","",入力シート!E51&amp;" "&amp;入力シート!F51)</f>
        <v/>
      </c>
      <c r="L46" t="str">
        <f t="shared" si="0"/>
        <v/>
      </c>
      <c r="M46" s="1" t="str">
        <f>IF(入力シート!H51="","",入力シート!H51)</f>
        <v/>
      </c>
      <c r="N46" s="1" t="str">
        <f>IF(入力シート!I51="","",入力シート!I51)</f>
        <v/>
      </c>
      <c r="O46" t="str">
        <f>IF(入力シート!J51="","",入力シート!J51)</f>
        <v/>
      </c>
      <c r="P46" t="str">
        <f>IF(入力シート!K51="","",入力シート!K51)</f>
        <v/>
      </c>
      <c r="Q46" t="str">
        <f>IF(入力シート!M51="","",入力シート!M51)</f>
        <v/>
      </c>
      <c r="R46" t="str">
        <f>IF(入力シート!L51="","",入力シート!L51)</f>
        <v/>
      </c>
      <c r="S46" s="1" t="str">
        <f>IF(入力シート!N51="","",data!U47)</f>
        <v/>
      </c>
      <c r="T46" t="str">
        <f>IF(入力シート!O51="","",入力シート!O51)</f>
        <v/>
      </c>
      <c r="W46" t="str">
        <f>IF(入力シート!S51="","",data!Z47)</f>
        <v/>
      </c>
      <c r="X46" t="str">
        <f>IF(入力シート!T51="","",入力シート!T51)</f>
        <v/>
      </c>
      <c r="AN46" t="str">
        <f>IF(入力シート!N51="","",入力シート!N51)</f>
        <v/>
      </c>
      <c r="AO46" t="str">
        <f>IF(入力シート!S51="","",入力シート!S51)</f>
        <v/>
      </c>
    </row>
    <row r="47" spans="2:41">
      <c r="B47" t="str">
        <f>IF(入力シート!C52="","",入力シート!$N$1)</f>
        <v/>
      </c>
      <c r="C47" t="str">
        <f>IF(入力シート!C52="","",大会申込一覧表!$P$6)</f>
        <v/>
      </c>
      <c r="D47" t="str">
        <f>IF(入力シート!C52="","",入力シート!A52)</f>
        <v/>
      </c>
      <c r="E47" t="str">
        <f>IF(入力シート!C52="","",'NANS Data'!C47&amp;'NANS Data'!D47)</f>
        <v/>
      </c>
      <c r="F47" t="str">
        <f>IF(入力シート!C52="","",入力シート!$N$1)</f>
        <v/>
      </c>
      <c r="I47" t="str">
        <f>IF(入力シート!C52="","",入力シート!B52)</f>
        <v/>
      </c>
      <c r="J47" t="str">
        <f>IF(入力シート!C52="","",入力シート!C52&amp;" "&amp;入力シート!D52)</f>
        <v/>
      </c>
      <c r="K47" t="str">
        <f>IF(入力シート!E52="","",入力シート!E52&amp;" "&amp;入力シート!F52)</f>
        <v/>
      </c>
      <c r="L47" t="str">
        <f t="shared" si="0"/>
        <v/>
      </c>
      <c r="M47" s="1" t="str">
        <f>IF(入力シート!H52="","",入力シート!H52)</f>
        <v/>
      </c>
      <c r="N47" s="1" t="str">
        <f>IF(入力シート!I52="","",入力シート!I52)</f>
        <v/>
      </c>
      <c r="O47" t="str">
        <f>IF(入力シート!J52="","",入力シート!J52)</f>
        <v/>
      </c>
      <c r="P47" t="str">
        <f>IF(入力シート!K52="","",入力シート!K52)</f>
        <v/>
      </c>
      <c r="Q47" t="str">
        <f>IF(入力シート!M52="","",入力シート!M52)</f>
        <v/>
      </c>
      <c r="R47" t="str">
        <f>IF(入力シート!L52="","",入力シート!L52)</f>
        <v/>
      </c>
      <c r="S47" s="1" t="str">
        <f>IF(入力シート!N52="","",data!U48)</f>
        <v/>
      </c>
      <c r="T47" t="str">
        <f>IF(入力シート!O52="","",入力シート!O52)</f>
        <v/>
      </c>
      <c r="W47" t="str">
        <f>IF(入力シート!S52="","",data!Z48)</f>
        <v/>
      </c>
      <c r="X47" t="str">
        <f>IF(入力シート!T52="","",入力シート!T52)</f>
        <v/>
      </c>
      <c r="AN47" t="str">
        <f>IF(入力シート!N52="","",入力シート!N52)</f>
        <v/>
      </c>
      <c r="AO47" t="str">
        <f>IF(入力シート!S52="","",入力シート!S52)</f>
        <v/>
      </c>
    </row>
    <row r="48" spans="2:41">
      <c r="B48" t="str">
        <f>IF(入力シート!C53="","",入力シート!$N$1)</f>
        <v/>
      </c>
      <c r="C48" t="str">
        <f>IF(入力シート!C53="","",大会申込一覧表!$P$6)</f>
        <v/>
      </c>
      <c r="D48" t="str">
        <f>IF(入力シート!C53="","",入力シート!A53)</f>
        <v/>
      </c>
      <c r="E48" t="str">
        <f>IF(入力シート!C53="","",'NANS Data'!C48&amp;'NANS Data'!D48)</f>
        <v/>
      </c>
      <c r="F48" t="str">
        <f>IF(入力シート!C53="","",入力シート!$N$1)</f>
        <v/>
      </c>
      <c r="I48" t="str">
        <f>IF(入力シート!C53="","",入力シート!B53)</f>
        <v/>
      </c>
      <c r="J48" t="str">
        <f>IF(入力シート!C53="","",入力シート!C53&amp;" "&amp;入力シート!D53)</f>
        <v/>
      </c>
      <c r="K48" t="str">
        <f>IF(入力シート!E53="","",入力シート!E53&amp;" "&amp;入力シート!F53)</f>
        <v/>
      </c>
      <c r="L48" t="str">
        <f t="shared" si="0"/>
        <v/>
      </c>
      <c r="M48" s="1" t="str">
        <f>IF(入力シート!H53="","",入力シート!H53)</f>
        <v/>
      </c>
      <c r="N48" s="1" t="str">
        <f>IF(入力シート!I53="","",入力シート!I53)</f>
        <v/>
      </c>
      <c r="O48" t="str">
        <f>IF(入力シート!J53="","",入力シート!J53)</f>
        <v/>
      </c>
      <c r="P48" t="str">
        <f>IF(入力シート!K53="","",入力シート!K53)</f>
        <v/>
      </c>
      <c r="Q48" t="str">
        <f>IF(入力シート!M53="","",入力シート!M53)</f>
        <v/>
      </c>
      <c r="R48" t="str">
        <f>IF(入力シート!L53="","",入力シート!L53)</f>
        <v/>
      </c>
      <c r="S48" s="1" t="str">
        <f>IF(入力シート!N53="","",data!U49)</f>
        <v/>
      </c>
      <c r="T48" t="str">
        <f>IF(入力シート!O53="","",入力シート!O53)</f>
        <v/>
      </c>
      <c r="W48" t="str">
        <f>IF(入力シート!S53="","",data!Z49)</f>
        <v/>
      </c>
      <c r="X48" t="str">
        <f>IF(入力シート!T53="","",入力シート!T53)</f>
        <v/>
      </c>
      <c r="AN48" t="str">
        <f>IF(入力シート!N53="","",入力シート!N53)</f>
        <v/>
      </c>
      <c r="AO48" t="str">
        <f>IF(入力シート!S53="","",入力シート!S53)</f>
        <v/>
      </c>
    </row>
    <row r="49" spans="2:41">
      <c r="B49" t="str">
        <f>IF(入力シート!C54="","",入力シート!$N$1)</f>
        <v/>
      </c>
      <c r="C49" t="str">
        <f>IF(入力シート!C54="","",大会申込一覧表!$P$6)</f>
        <v/>
      </c>
      <c r="D49" t="str">
        <f>IF(入力シート!C54="","",入力シート!A54)</f>
        <v/>
      </c>
      <c r="E49" t="str">
        <f>IF(入力シート!C54="","",'NANS Data'!C49&amp;'NANS Data'!D49)</f>
        <v/>
      </c>
      <c r="F49" t="str">
        <f>IF(入力シート!C54="","",入力シート!$N$1)</f>
        <v/>
      </c>
      <c r="I49" t="str">
        <f>IF(入力シート!C54="","",入力シート!B54)</f>
        <v/>
      </c>
      <c r="J49" t="str">
        <f>IF(入力シート!C54="","",入力シート!C54&amp;" "&amp;入力シート!D54)</f>
        <v/>
      </c>
      <c r="K49" t="str">
        <f>IF(入力シート!E54="","",入力シート!E54&amp;" "&amp;入力シート!F54)</f>
        <v/>
      </c>
      <c r="L49" t="str">
        <f t="shared" si="0"/>
        <v/>
      </c>
      <c r="M49" s="1" t="str">
        <f>IF(入力シート!H54="","",入力シート!H54)</f>
        <v/>
      </c>
      <c r="N49" s="1" t="str">
        <f>IF(入力シート!I54="","",入力シート!I54)</f>
        <v/>
      </c>
      <c r="O49" t="str">
        <f>IF(入力シート!J54="","",入力シート!J54)</f>
        <v/>
      </c>
      <c r="P49" t="str">
        <f>IF(入力シート!K54="","",入力シート!K54)</f>
        <v/>
      </c>
      <c r="Q49" t="str">
        <f>IF(入力シート!M54="","",入力シート!M54)</f>
        <v/>
      </c>
      <c r="R49" t="str">
        <f>IF(入力シート!L54="","",入力シート!L54)</f>
        <v/>
      </c>
      <c r="S49" s="1" t="str">
        <f>IF(入力シート!N54="","",data!U50)</f>
        <v/>
      </c>
      <c r="T49" t="str">
        <f>IF(入力シート!O54="","",入力シート!O54)</f>
        <v/>
      </c>
      <c r="W49" t="str">
        <f>IF(入力シート!S54="","",data!Z50)</f>
        <v/>
      </c>
      <c r="X49" t="str">
        <f>IF(入力シート!T54="","",入力シート!T54)</f>
        <v/>
      </c>
      <c r="AN49" t="str">
        <f>IF(入力シート!N54="","",入力シート!N54)</f>
        <v/>
      </c>
      <c r="AO49" t="str">
        <f>IF(入力シート!S54="","",入力シート!S54)</f>
        <v/>
      </c>
    </row>
    <row r="50" spans="2:41">
      <c r="B50" t="str">
        <f>IF(入力シート!C55="","",入力シート!$N$1)</f>
        <v/>
      </c>
      <c r="C50" t="str">
        <f>IF(入力シート!C55="","",大会申込一覧表!$P$6)</f>
        <v/>
      </c>
      <c r="D50" t="str">
        <f>IF(入力シート!C55="","",入力シート!A55)</f>
        <v/>
      </c>
      <c r="E50" t="str">
        <f>IF(入力シート!C55="","",'NANS Data'!C50&amp;'NANS Data'!D50)</f>
        <v/>
      </c>
      <c r="F50" t="str">
        <f>IF(入力シート!C55="","",入力シート!$N$1)</f>
        <v/>
      </c>
      <c r="I50" t="str">
        <f>IF(入力シート!C55="","",入力シート!B55)</f>
        <v/>
      </c>
      <c r="J50" t="str">
        <f>IF(入力シート!C55="","",入力シート!C55&amp;" "&amp;入力シート!D55)</f>
        <v/>
      </c>
      <c r="K50" t="str">
        <f>IF(入力シート!E55="","",入力シート!E55&amp;" "&amp;入力シート!F55)</f>
        <v/>
      </c>
      <c r="L50" t="str">
        <f t="shared" si="0"/>
        <v/>
      </c>
      <c r="M50" s="1" t="str">
        <f>IF(入力シート!H55="","",入力シート!H55)</f>
        <v/>
      </c>
      <c r="N50" s="1" t="str">
        <f>IF(入力シート!I55="","",入力シート!I55)</f>
        <v/>
      </c>
      <c r="O50" t="str">
        <f>IF(入力シート!J55="","",入力シート!J55)</f>
        <v/>
      </c>
      <c r="P50" t="str">
        <f>IF(入力シート!K55="","",入力シート!K55)</f>
        <v/>
      </c>
      <c r="Q50" t="str">
        <f>IF(入力シート!M55="","",入力シート!M55)</f>
        <v/>
      </c>
      <c r="R50" t="str">
        <f>IF(入力シート!L55="","",入力シート!L55)</f>
        <v/>
      </c>
      <c r="S50" s="1" t="str">
        <f>IF(入力シート!N55="","",data!U51)</f>
        <v/>
      </c>
      <c r="T50" t="str">
        <f>IF(入力シート!O55="","",入力シート!O55)</f>
        <v/>
      </c>
      <c r="W50" t="str">
        <f>IF(入力シート!S55="","",data!Z51)</f>
        <v/>
      </c>
      <c r="X50" t="str">
        <f>IF(入力シート!T55="","",入力シート!T55)</f>
        <v/>
      </c>
      <c r="AN50" t="str">
        <f>IF(入力シート!N55="","",入力シート!N55)</f>
        <v/>
      </c>
      <c r="AO50" t="str">
        <f>IF(入力シート!S55="","",入力シート!S55)</f>
        <v/>
      </c>
    </row>
    <row r="51" spans="2:41">
      <c r="B51" t="str">
        <f>IF(入力シート!C56="","",入力シート!$N$1)</f>
        <v/>
      </c>
      <c r="C51" t="str">
        <f>IF(入力シート!C56="","",大会申込一覧表!$P$6)</f>
        <v/>
      </c>
      <c r="D51" t="str">
        <f>IF(入力シート!C56="","",入力シート!A56)</f>
        <v/>
      </c>
      <c r="E51" t="str">
        <f>IF(入力シート!C56="","",'NANS Data'!C51&amp;'NANS Data'!D51)</f>
        <v/>
      </c>
      <c r="F51" t="str">
        <f>IF(入力シート!C56="","",入力シート!$N$1)</f>
        <v/>
      </c>
      <c r="I51" t="str">
        <f>IF(入力シート!C56="","",入力シート!B56)</f>
        <v/>
      </c>
      <c r="J51" t="str">
        <f>IF(入力シート!C56="","",入力シート!C56&amp;" "&amp;入力シート!D56)</f>
        <v/>
      </c>
      <c r="K51" t="str">
        <f>IF(入力シート!E56="","",入力シート!E56&amp;" "&amp;入力シート!F56)</f>
        <v/>
      </c>
      <c r="L51" t="str">
        <f t="shared" si="0"/>
        <v/>
      </c>
      <c r="M51" s="1" t="str">
        <f>IF(入力シート!H56="","",入力シート!H56)</f>
        <v/>
      </c>
      <c r="N51" s="1" t="str">
        <f>IF(入力シート!I56="","",入力シート!I56)</f>
        <v/>
      </c>
      <c r="O51" t="str">
        <f>IF(入力シート!J56="","",入力シート!J56)</f>
        <v/>
      </c>
      <c r="P51" t="str">
        <f>IF(入力シート!K56="","",入力シート!K56)</f>
        <v/>
      </c>
      <c r="Q51" t="str">
        <f>IF(入力シート!M56="","",入力シート!M56)</f>
        <v/>
      </c>
      <c r="R51" t="str">
        <f>IF(入力シート!L56="","",入力シート!L56)</f>
        <v/>
      </c>
      <c r="S51" s="1" t="str">
        <f>IF(入力シート!N56="","",data!U52)</f>
        <v/>
      </c>
      <c r="T51" t="str">
        <f>IF(入力シート!O56="","",入力シート!O56)</f>
        <v/>
      </c>
      <c r="W51" t="str">
        <f>IF(入力シート!S56="","",data!Z52)</f>
        <v/>
      </c>
      <c r="X51" t="str">
        <f>IF(入力シート!T56="","",入力シート!T56)</f>
        <v/>
      </c>
      <c r="AN51" t="str">
        <f>IF(入力シート!N56="","",入力シート!N56)</f>
        <v/>
      </c>
      <c r="AO51" t="str">
        <f>IF(入力シート!S56="","",入力シート!S56)</f>
        <v/>
      </c>
    </row>
    <row r="52" spans="2:41">
      <c r="B52" t="str">
        <f>IF(入力シート!C57="","",入力シート!$N$1)</f>
        <v/>
      </c>
      <c r="C52" t="str">
        <f>IF(入力シート!C57="","",大会申込一覧表!$P$6)</f>
        <v/>
      </c>
      <c r="D52" t="str">
        <f>IF(入力シート!C57="","",入力シート!A57)</f>
        <v/>
      </c>
      <c r="E52" t="str">
        <f>IF(入力シート!C57="","",'NANS Data'!C52&amp;'NANS Data'!D52)</f>
        <v/>
      </c>
      <c r="F52" t="str">
        <f>IF(入力シート!C57="","",入力シート!$N$1)</f>
        <v/>
      </c>
      <c r="I52" t="str">
        <f>IF(入力シート!C57="","",入力シート!B57)</f>
        <v/>
      </c>
      <c r="J52" t="str">
        <f>IF(入力シート!C57="","",入力シート!C57&amp;" "&amp;入力シート!D57)</f>
        <v/>
      </c>
      <c r="K52" t="str">
        <f>IF(入力シート!E57="","",入力シート!E57&amp;" "&amp;入力シート!F57)</f>
        <v/>
      </c>
      <c r="L52" t="str">
        <f t="shared" si="0"/>
        <v/>
      </c>
      <c r="M52" s="1" t="str">
        <f>IF(入力シート!H57="","",入力シート!H57)</f>
        <v/>
      </c>
      <c r="N52" s="1" t="str">
        <f>IF(入力シート!I57="","",入力シート!I57)</f>
        <v/>
      </c>
      <c r="O52" t="str">
        <f>IF(入力シート!J57="","",入力シート!J57)</f>
        <v/>
      </c>
      <c r="P52" t="str">
        <f>IF(入力シート!K57="","",入力シート!K57)</f>
        <v/>
      </c>
      <c r="Q52" t="str">
        <f>IF(入力シート!M57="","",入力シート!M57)</f>
        <v/>
      </c>
      <c r="R52" t="str">
        <f>IF(入力シート!L57="","",入力シート!L57)</f>
        <v/>
      </c>
      <c r="S52" s="1" t="str">
        <f>IF(入力シート!N57="","",data!U53)</f>
        <v/>
      </c>
      <c r="T52" t="str">
        <f>IF(入力シート!O57="","",入力シート!O57)</f>
        <v/>
      </c>
      <c r="W52" t="str">
        <f>IF(入力シート!S57="","",data!Z53)</f>
        <v/>
      </c>
      <c r="X52" t="str">
        <f>IF(入力シート!T57="","",入力シート!T57)</f>
        <v/>
      </c>
      <c r="AN52" t="str">
        <f>IF(入力シート!N57="","",入力シート!N57)</f>
        <v/>
      </c>
      <c r="AO52" t="str">
        <f>IF(入力シート!S57="","",入力シート!S57)</f>
        <v/>
      </c>
    </row>
  </sheetData>
  <sheetProtection password="CC02" sheet="1" objects="1" scenarios="1"/>
  <phoneticPr fontId="5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T108"/>
  <sheetViews>
    <sheetView workbookViewId="0">
      <selection activeCell="A3" sqref="A3"/>
    </sheetView>
  </sheetViews>
  <sheetFormatPr defaultColWidth="9" defaultRowHeight="13.5"/>
  <cols>
    <col min="1" max="1" width="5" style="13" bestFit="1" customWidth="1"/>
    <col min="2" max="2" width="6.75" style="13" customWidth="1"/>
    <col min="3" max="8" width="7.125" style="13" bestFit="1" customWidth="1"/>
    <col min="9" max="9" width="6.375" style="13" bestFit="1" customWidth="1"/>
    <col min="10" max="10" width="7.75" style="13" bestFit="1" customWidth="1"/>
    <col min="11" max="14" width="5" style="13" bestFit="1" customWidth="1"/>
    <col min="15" max="15" width="12.375" style="13" customWidth="1"/>
    <col min="16" max="16" width="9.5" style="13" customWidth="1"/>
    <col min="17" max="17" width="11" style="13" bestFit="1" customWidth="1"/>
    <col min="18" max="18" width="19.25" style="13" bestFit="1" customWidth="1"/>
    <col min="19" max="19" width="8.375" style="13" customWidth="1"/>
    <col min="20" max="20" width="10.25" style="13" bestFit="1" customWidth="1"/>
    <col min="21" max="21" width="7.375" style="13" customWidth="1"/>
    <col min="22" max="22" width="14.5" style="13" customWidth="1"/>
    <col min="23" max="23" width="10.375" style="13" customWidth="1"/>
    <col min="24" max="24" width="3.875" style="13" customWidth="1"/>
    <col min="25" max="25" width="3.25" style="13" customWidth="1"/>
    <col min="26" max="26" width="12.25" style="13" customWidth="1"/>
    <col min="27" max="27" width="14.5" style="13" customWidth="1"/>
    <col min="28" max="28" width="6.75" style="13" customWidth="1"/>
    <col min="29" max="29" width="4.125" style="13" customWidth="1"/>
    <col min="30" max="30" width="3.25" style="13" customWidth="1"/>
    <col min="31" max="31" width="12.25" style="13" customWidth="1"/>
    <col min="32" max="32" width="14.5" style="13" customWidth="1"/>
    <col min="33" max="33" width="6.75" style="13" customWidth="1"/>
    <col min="34" max="34" width="4.125" style="13" customWidth="1"/>
    <col min="35" max="35" width="3.25" style="13" customWidth="1"/>
    <col min="36" max="36" width="12.25" style="13" customWidth="1"/>
    <col min="37" max="37" width="14.5" style="13" customWidth="1"/>
    <col min="38" max="38" width="6.75" style="13" customWidth="1"/>
    <col min="39" max="39" width="4.125" style="13" customWidth="1"/>
    <col min="40" max="40" width="3.25" style="13" customWidth="1"/>
    <col min="41" max="41" width="11.875" style="13" customWidth="1"/>
    <col min="42" max="42" width="14.5" style="13" customWidth="1"/>
    <col min="43" max="43" width="6.75" style="13" customWidth="1"/>
    <col min="44" max="44" width="4.125" style="13" customWidth="1"/>
    <col min="45" max="45" width="3.25" style="13" customWidth="1"/>
    <col min="46" max="46" width="14.75" style="13" customWidth="1"/>
    <col min="47" max="16384" width="9" style="13"/>
  </cols>
  <sheetData>
    <row r="1" spans="1:46">
      <c r="A1" s="641" t="s">
        <v>38</v>
      </c>
      <c r="B1" s="641" t="s">
        <v>39</v>
      </c>
      <c r="C1" s="638" t="s">
        <v>40</v>
      </c>
      <c r="D1" s="638"/>
      <c r="E1" s="638" t="s">
        <v>41</v>
      </c>
      <c r="F1" s="638"/>
      <c r="G1" s="638" t="s">
        <v>42</v>
      </c>
      <c r="H1" s="638"/>
      <c r="I1" s="638" t="s">
        <v>43</v>
      </c>
      <c r="J1" s="638"/>
      <c r="K1" s="638" t="s">
        <v>44</v>
      </c>
      <c r="L1" s="638" t="s">
        <v>0</v>
      </c>
      <c r="M1" s="638" t="s">
        <v>45</v>
      </c>
      <c r="N1" s="638" t="s">
        <v>46</v>
      </c>
      <c r="O1" s="638" t="s">
        <v>47</v>
      </c>
      <c r="P1" s="638" t="s">
        <v>48</v>
      </c>
      <c r="Q1" s="638" t="s">
        <v>49</v>
      </c>
      <c r="R1" s="638" t="s">
        <v>28</v>
      </c>
      <c r="S1" s="638" t="s">
        <v>69</v>
      </c>
      <c r="T1" s="638" t="s">
        <v>50</v>
      </c>
      <c r="U1" s="638" t="s">
        <v>51</v>
      </c>
      <c r="V1" s="638" t="s">
        <v>52</v>
      </c>
      <c r="W1" s="638" t="s">
        <v>53</v>
      </c>
      <c r="X1" s="640" t="s">
        <v>57</v>
      </c>
      <c r="Y1" s="638" t="s">
        <v>54</v>
      </c>
      <c r="Z1" s="638" t="s">
        <v>55</v>
      </c>
      <c r="AA1" s="640" t="s">
        <v>56</v>
      </c>
      <c r="AB1" s="638" t="s">
        <v>53</v>
      </c>
      <c r="AC1" s="640" t="s">
        <v>57</v>
      </c>
      <c r="AD1" s="638" t="s">
        <v>54</v>
      </c>
      <c r="AE1" s="638"/>
      <c r="AF1" s="640"/>
      <c r="AG1" s="638"/>
      <c r="AH1" s="640"/>
      <c r="AI1" s="638"/>
      <c r="AJ1" s="638"/>
      <c r="AK1" s="640"/>
      <c r="AL1" s="638"/>
      <c r="AM1" s="640"/>
      <c r="AN1" s="638"/>
      <c r="AO1" s="638"/>
      <c r="AP1" s="640"/>
      <c r="AQ1" s="638"/>
      <c r="AR1" s="640"/>
      <c r="AS1" s="638"/>
      <c r="AT1" s="639"/>
    </row>
    <row r="2" spans="1:46">
      <c r="A2" s="641"/>
      <c r="B2" s="641"/>
      <c r="C2" s="12" t="s">
        <v>64</v>
      </c>
      <c r="D2" s="12" t="s">
        <v>65</v>
      </c>
      <c r="E2" s="12" t="s">
        <v>64</v>
      </c>
      <c r="F2" s="12" t="s">
        <v>65</v>
      </c>
      <c r="G2" s="12" t="s">
        <v>64</v>
      </c>
      <c r="H2" s="12" t="s">
        <v>65</v>
      </c>
      <c r="I2" s="12" t="s">
        <v>66</v>
      </c>
      <c r="J2" s="12" t="s">
        <v>67</v>
      </c>
      <c r="K2" s="638"/>
      <c r="L2" s="638"/>
      <c r="M2" s="638"/>
      <c r="N2" s="638"/>
      <c r="O2" s="638"/>
      <c r="P2" s="638"/>
      <c r="Q2" s="638"/>
      <c r="R2" s="638"/>
      <c r="S2" s="638"/>
      <c r="T2" s="638"/>
      <c r="U2" s="638"/>
      <c r="V2" s="638"/>
      <c r="W2" s="638"/>
      <c r="X2" s="640"/>
      <c r="Y2" s="638"/>
      <c r="Z2" s="638"/>
      <c r="AA2" s="640"/>
      <c r="AB2" s="638"/>
      <c r="AC2" s="640"/>
      <c r="AD2" s="638"/>
      <c r="AE2" s="638"/>
      <c r="AF2" s="640"/>
      <c r="AG2" s="638"/>
      <c r="AH2" s="640"/>
      <c r="AI2" s="638"/>
      <c r="AJ2" s="638"/>
      <c r="AK2" s="640"/>
      <c r="AL2" s="638"/>
      <c r="AM2" s="640"/>
      <c r="AN2" s="638"/>
      <c r="AO2" s="638"/>
      <c r="AP2" s="640"/>
      <c r="AQ2" s="638"/>
      <c r="AR2" s="640"/>
      <c r="AS2" s="638"/>
      <c r="AT2" s="639"/>
    </row>
    <row r="3" spans="1:46">
      <c r="A3" s="13" t="str">
        <f>入力シート!A7</f>
        <v/>
      </c>
      <c r="B3" s="13" t="str">
        <f>IF(入力シート!B7="", "", 入力シート!B7)</f>
        <v/>
      </c>
      <c r="C3" s="13" t="str">
        <f>IF(入力シート!C7="", "", 入力シート!C7)</f>
        <v/>
      </c>
      <c r="D3" s="13" t="str">
        <f>IF(入力シート!D7="", "", 入力シート!D7)</f>
        <v/>
      </c>
      <c r="E3" s="13" t="str">
        <f>IF(C3="", "", C3)</f>
        <v/>
      </c>
      <c r="F3" s="13" t="str">
        <f>IF(D3="", "", D3)</f>
        <v/>
      </c>
      <c r="G3" s="13" t="str">
        <f>IF(C3="", "", C3)</f>
        <v/>
      </c>
      <c r="H3" s="13" t="str">
        <f>IF(D3="", "", D3)</f>
        <v/>
      </c>
      <c r="I3" s="13" t="str">
        <f>IF(入力シート!E7="", "", 入力シート!E7)</f>
        <v/>
      </c>
      <c r="J3" s="13" t="str">
        <f>IF(入力シート!F7="", "", 入力シート!F7)</f>
        <v/>
      </c>
      <c r="K3" s="13" t="str">
        <f>IF(入力シート!H7="", "", 入力シート!H7)</f>
        <v/>
      </c>
      <c r="L3" s="13" t="str">
        <f>IF(入力シート!I7="", "", 入力シート!I7)</f>
        <v/>
      </c>
      <c r="M3" s="13" t="str">
        <f>IF(入力シート!J7="", "", 入力シート!J7)</f>
        <v/>
      </c>
      <c r="N3" s="13" t="str">
        <f>IF(入力シート!K7="", "", 入力シート!K7)</f>
        <v/>
      </c>
      <c r="O3" s="13" t="str">
        <f>IF(入力シート!L7="", "", 入力シート!L7)</f>
        <v/>
      </c>
      <c r="P3" s="13" t="str">
        <f>IF(A3="","",入力シート!$N$1)</f>
        <v/>
      </c>
      <c r="Q3" s="13" t="str">
        <f>IF(P3="", "", 大会申込一覧表!$P$6)</f>
        <v/>
      </c>
      <c r="R3" s="13" t="str">
        <f>IF(P3="", "", 大会申込一覧表!$E$6)</f>
        <v/>
      </c>
      <c r="T3" s="13" t="str">
        <f>IF(入力シート!M7="", "", 入力シート!M7)</f>
        <v/>
      </c>
      <c r="U3" s="13" t="str">
        <f>IF(V3="", "", IF($K3="男", VLOOKUP(V3, データ!$B$2:$C$101, 2, FALSE), IF($K3="女", VLOOKUP(V3, データ!$F$2:$H$101, 2, FALSE), "")))</f>
        <v/>
      </c>
      <c r="V3" s="13" t="str">
        <f>IF(A3="","",IF(入力シート!N7="", "", 入力シート!N7))</f>
        <v/>
      </c>
      <c r="W3" s="13" t="str">
        <f>IF(入力シート!O7="", "", 入力シート!O7)</f>
        <v/>
      </c>
      <c r="X3" s="13" t="str">
        <f>IF(入力シート!Q7="", "", 入力シート!Q7)</f>
        <v/>
      </c>
      <c r="Y3" s="13" t="str">
        <f>IF(入力シート!R7="", "", 入力シート!R7)</f>
        <v/>
      </c>
      <c r="Z3" s="13" t="str">
        <f>IF(AA3="", "", IF($K3="男", VLOOKUP(AA3, データ!$B$2:$C$101, 2, FALSE), IF($K3="女", VLOOKUP(AA3, データ!$F$2:$H$101, 2, FALSE), "")))</f>
        <v/>
      </c>
      <c r="AA3" s="13" t="str">
        <f>IF(A3="","",IF(入力シート!S7="", "", 入力シート!S7))</f>
        <v/>
      </c>
      <c r="AB3" s="13" t="str">
        <f>IF(入力シート!T7="", "", 入力シート!T7)</f>
        <v/>
      </c>
      <c r="AC3" s="13" t="str">
        <f>IF(入力シート!V7="", "", 入力シート!V7)</f>
        <v/>
      </c>
      <c r="AD3" s="13" t="str">
        <f>IF(入力シート!W7="", "", 入力シート!W7)</f>
        <v/>
      </c>
      <c r="AT3" s="13" t="str">
        <f>IF(A3="","",TRIM(C3&amp;" "&amp;D3))</f>
        <v/>
      </c>
    </row>
    <row r="4" spans="1:46">
      <c r="A4" s="13" t="str">
        <f>入力シート!A8</f>
        <v/>
      </c>
      <c r="B4" s="13" t="str">
        <f>IF(入力シート!B8="", "", 入力シート!B8)</f>
        <v/>
      </c>
      <c r="C4" s="13" t="str">
        <f>IF(入力シート!C8="", "", 入力シート!C8)</f>
        <v/>
      </c>
      <c r="D4" s="13" t="str">
        <f>IF(入力シート!D8="", "", 入力シート!D8)</f>
        <v/>
      </c>
      <c r="E4" s="13" t="str">
        <f t="shared" ref="E4:E23" si="0">IF(C4="", "", C4)</f>
        <v/>
      </c>
      <c r="F4" s="13" t="str">
        <f t="shared" ref="F4:F23" si="1">IF(D4="", "", D4)</f>
        <v/>
      </c>
      <c r="G4" s="13" t="str">
        <f t="shared" ref="G4:G23" si="2">IF(C4="", "", C4)</f>
        <v/>
      </c>
      <c r="H4" s="13" t="str">
        <f t="shared" ref="H4:H23" si="3">IF(D4="", "", D4)</f>
        <v/>
      </c>
      <c r="I4" s="13" t="str">
        <f>IF(入力シート!E8="", "", 入力シート!E8)</f>
        <v/>
      </c>
      <c r="J4" s="13" t="str">
        <f>IF(入力シート!F8="", "", 入力シート!F8)</f>
        <v/>
      </c>
      <c r="K4" s="13" t="str">
        <f>IF(入力シート!H8="", "", 入力シート!H8)</f>
        <v/>
      </c>
      <c r="L4" s="13" t="str">
        <f>IF(入力シート!I8="", "", 入力シート!I8)</f>
        <v/>
      </c>
      <c r="M4" s="13" t="str">
        <f>IF(入力シート!J8="", "", 入力シート!J8)</f>
        <v/>
      </c>
      <c r="N4" s="13" t="str">
        <f>IF(入力シート!K8="", "", 入力シート!K8)</f>
        <v/>
      </c>
      <c r="O4" s="13" t="str">
        <f>IF(入力シート!L8="", "", 入力シート!L8)</f>
        <v/>
      </c>
      <c r="P4" s="13" t="str">
        <f>IF(A4="","",入力シート!$N$1)</f>
        <v/>
      </c>
      <c r="Q4" s="13" t="str">
        <f>IF(P4="", "", 大会申込一覧表!$P$6)</f>
        <v/>
      </c>
      <c r="R4" s="13" t="str">
        <f>IF(P4="", "", 大会申込一覧表!$E$6)</f>
        <v/>
      </c>
      <c r="T4" s="13" t="str">
        <f>IF(入力シート!M8="", "", 入力シート!M8)</f>
        <v/>
      </c>
      <c r="U4" s="13" t="str">
        <f>IF(V4="", "", IF($K4="男", VLOOKUP(V4, データ!$B$2:$C$101, 2, FALSE), IF($K4="女", VLOOKUP(V4, データ!$F$2:$H$101, 2, FALSE), "")))</f>
        <v/>
      </c>
      <c r="V4" s="13" t="str">
        <f>IF(A4="","",IF(入力シート!N8="", "", 入力シート!N8))</f>
        <v/>
      </c>
      <c r="W4" s="13" t="str">
        <f>IF(入力シート!O8="", "", 入力シート!O8)</f>
        <v/>
      </c>
      <c r="X4" s="13" t="str">
        <f>IF(入力シート!Q8="", "", 入力シート!Q8)</f>
        <v/>
      </c>
      <c r="Y4" s="13" t="str">
        <f>IF(入力シート!R8="", "", 入力シート!R8)</f>
        <v/>
      </c>
      <c r="Z4" s="13" t="str">
        <f>IF(AA4="", "", IF($K4="男", VLOOKUP(AA4, データ!$B$2:$C$101, 2, FALSE), IF($K4="女", VLOOKUP(AA4, データ!$F$2:$H$101, 2, FALSE), "")))</f>
        <v/>
      </c>
      <c r="AA4" s="13" t="str">
        <f>IF(A4="","",IF(入力シート!S8="", "", 入力シート!S8))</f>
        <v/>
      </c>
      <c r="AB4" s="13" t="str">
        <f>IF(入力シート!T8="", "", 入力シート!T8)</f>
        <v/>
      </c>
      <c r="AC4" s="13" t="str">
        <f>IF(入力シート!V8="", "", 入力シート!V8)</f>
        <v/>
      </c>
      <c r="AD4" s="13" t="str">
        <f>IF(入力シート!W8="", "", 入力シート!W8)</f>
        <v/>
      </c>
      <c r="AT4" s="13" t="str">
        <f t="shared" ref="AT4:AT52" si="4">IF(A4="","",TRIM(C4&amp;" "&amp;D4))</f>
        <v/>
      </c>
    </row>
    <row r="5" spans="1:46">
      <c r="A5" s="13" t="str">
        <f>入力シート!A9</f>
        <v/>
      </c>
      <c r="B5" s="13" t="str">
        <f>IF(入力シート!B9="", "", 入力シート!B9)</f>
        <v/>
      </c>
      <c r="C5" s="13" t="str">
        <f>IF(入力シート!C9="", "", 入力シート!C9)</f>
        <v/>
      </c>
      <c r="D5" s="13" t="str">
        <f>IF(入力シート!D9="", "", 入力シート!D9)</f>
        <v/>
      </c>
      <c r="E5" s="13" t="str">
        <f t="shared" si="0"/>
        <v/>
      </c>
      <c r="F5" s="13" t="str">
        <f t="shared" si="1"/>
        <v/>
      </c>
      <c r="G5" s="13" t="str">
        <f t="shared" si="2"/>
        <v/>
      </c>
      <c r="H5" s="13" t="str">
        <f t="shared" si="3"/>
        <v/>
      </c>
      <c r="I5" s="13" t="str">
        <f>IF(入力シート!E9="", "", 入力シート!E9)</f>
        <v/>
      </c>
      <c r="J5" s="13" t="str">
        <f>IF(入力シート!F9="", "", 入力シート!F9)</f>
        <v/>
      </c>
      <c r="K5" s="13" t="str">
        <f>IF(入力シート!H9="", "", 入力シート!H9)</f>
        <v/>
      </c>
      <c r="L5" s="13" t="str">
        <f>IF(入力シート!I9="", "", 入力シート!I9)</f>
        <v/>
      </c>
      <c r="M5" s="13" t="str">
        <f>IF(入力シート!J9="", "", 入力シート!J9)</f>
        <v/>
      </c>
      <c r="N5" s="13" t="str">
        <f>IF(入力シート!K9="", "", 入力シート!K9)</f>
        <v/>
      </c>
      <c r="O5" s="13" t="str">
        <f>IF(入力シート!L9="", "", 入力シート!L9)</f>
        <v/>
      </c>
      <c r="P5" s="13" t="str">
        <f>IF(A5="","",入力シート!$N$1)</f>
        <v/>
      </c>
      <c r="Q5" s="13" t="str">
        <f>IF(P5="", "", 大会申込一覧表!$P$6)</f>
        <v/>
      </c>
      <c r="R5" s="13" t="str">
        <f>IF(P5="", "", 大会申込一覧表!$E$6)</f>
        <v/>
      </c>
      <c r="T5" s="13" t="str">
        <f>IF(入力シート!M9="", "", 入力シート!M9)</f>
        <v/>
      </c>
      <c r="U5" s="13" t="str">
        <f>IF(V5="", "", IF($K5="男", VLOOKUP(V5, データ!$B$2:$C$101, 2, FALSE), IF($K5="女", VLOOKUP(V5, データ!$F$2:$H$101, 2, FALSE), "")))</f>
        <v/>
      </c>
      <c r="V5" s="13" t="str">
        <f>IF(A5="","",IF(入力シート!N9="", "", 入力シート!N9))</f>
        <v/>
      </c>
      <c r="W5" s="13" t="str">
        <f>IF(入力シート!O9="", "", 入力シート!O9)</f>
        <v/>
      </c>
      <c r="X5" s="13" t="str">
        <f>IF(入力シート!Q9="", "", 入力シート!Q9)</f>
        <v/>
      </c>
      <c r="Y5" s="13" t="str">
        <f>IF(入力シート!R9="", "", 入力シート!R9)</f>
        <v/>
      </c>
      <c r="Z5" s="13" t="str">
        <f>IF(AA5="", "", IF($K5="男", VLOOKUP(AA5, データ!$B$2:$C$101, 2, FALSE), IF($K5="女", VLOOKUP(AA5, データ!$F$2:$H$101, 2, FALSE), "")))</f>
        <v/>
      </c>
      <c r="AA5" s="13" t="str">
        <f>IF(A5="","",IF(入力シート!S9="", "", 入力シート!S9))</f>
        <v/>
      </c>
      <c r="AB5" s="13" t="str">
        <f>IF(入力シート!T9="", "", 入力シート!T9)</f>
        <v/>
      </c>
      <c r="AC5" s="13" t="str">
        <f>IF(入力シート!V9="", "", 入力シート!V9)</f>
        <v/>
      </c>
      <c r="AD5" s="13" t="str">
        <f>IF(入力シート!W9="", "", 入力シート!W9)</f>
        <v/>
      </c>
      <c r="AT5" s="13" t="str">
        <f t="shared" si="4"/>
        <v/>
      </c>
    </row>
    <row r="6" spans="1:46">
      <c r="A6" s="13" t="str">
        <f>入力シート!A10</f>
        <v/>
      </c>
      <c r="B6" s="13" t="str">
        <f>IF(入力シート!B10="", "", 入力シート!B10)</f>
        <v/>
      </c>
      <c r="C6" s="13" t="str">
        <f>IF(入力シート!C10="", "", 入力シート!C10)</f>
        <v/>
      </c>
      <c r="D6" s="13" t="str">
        <f>IF(入力シート!D10="", "", 入力シート!D10)</f>
        <v/>
      </c>
      <c r="E6" s="13" t="str">
        <f t="shared" si="0"/>
        <v/>
      </c>
      <c r="F6" s="13" t="str">
        <f t="shared" si="1"/>
        <v/>
      </c>
      <c r="G6" s="13" t="str">
        <f t="shared" si="2"/>
        <v/>
      </c>
      <c r="H6" s="13" t="str">
        <f t="shared" si="3"/>
        <v/>
      </c>
      <c r="I6" s="13" t="str">
        <f>IF(入力シート!E10="", "", 入力シート!E10)</f>
        <v/>
      </c>
      <c r="J6" s="13" t="str">
        <f>IF(入力シート!F10="", "", 入力シート!F10)</f>
        <v/>
      </c>
      <c r="K6" s="13" t="str">
        <f>IF(入力シート!H10="", "", 入力シート!H10)</f>
        <v/>
      </c>
      <c r="L6" s="13" t="str">
        <f>IF(入力シート!I10="", "", 入力シート!I10)</f>
        <v/>
      </c>
      <c r="M6" s="13" t="str">
        <f>IF(入力シート!J10="", "", 入力シート!J10)</f>
        <v/>
      </c>
      <c r="N6" s="13" t="str">
        <f>IF(入力シート!K10="", "", 入力シート!K10)</f>
        <v/>
      </c>
      <c r="O6" s="13" t="str">
        <f>IF(入力シート!L10="", "", 入力シート!L10)</f>
        <v/>
      </c>
      <c r="P6" s="13" t="str">
        <f>IF(A6="","",入力シート!$N$1)</f>
        <v/>
      </c>
      <c r="Q6" s="13" t="str">
        <f>IF(P6="", "", 大会申込一覧表!$P$6)</f>
        <v/>
      </c>
      <c r="R6" s="13" t="str">
        <f>IF(P6="", "", 大会申込一覧表!$E$6)</f>
        <v/>
      </c>
      <c r="T6" s="13" t="str">
        <f>IF(入力シート!M10="", "", 入力シート!M10)</f>
        <v/>
      </c>
      <c r="U6" s="13" t="str">
        <f>IF(V6="", "", IF($K6="男", VLOOKUP(V6, データ!$B$2:$C$101, 2, FALSE), IF($K6="女", VLOOKUP(V6, データ!$F$2:$H$101, 2, FALSE), "")))</f>
        <v/>
      </c>
      <c r="V6" s="13" t="str">
        <f>IF(A6="","",IF(入力シート!N10="", "", 入力シート!N10))</f>
        <v/>
      </c>
      <c r="W6" s="13" t="str">
        <f>IF(入力シート!O10="", "", 入力シート!O10)</f>
        <v/>
      </c>
      <c r="X6" s="13" t="str">
        <f>IF(入力シート!Q10="", "", 入力シート!Q10)</f>
        <v/>
      </c>
      <c r="Y6" s="13" t="str">
        <f>IF(入力シート!R10="", "", 入力シート!R10)</f>
        <v/>
      </c>
      <c r="Z6" s="13" t="str">
        <f>IF(AA6="", "", IF($K6="男", VLOOKUP(AA6, データ!$B$2:$C$101, 2, FALSE), IF($K6="女", VLOOKUP(AA6, データ!$F$2:$H$101, 2, FALSE), "")))</f>
        <v/>
      </c>
      <c r="AA6" s="13" t="str">
        <f>IF(A6="","",IF(入力シート!S10="", "", 入力シート!S10))</f>
        <v/>
      </c>
      <c r="AB6" s="13" t="str">
        <f>IF(入力シート!T10="", "", 入力シート!T10)</f>
        <v/>
      </c>
      <c r="AC6" s="13" t="str">
        <f>IF(入力シート!V10="", "", 入力シート!V10)</f>
        <v/>
      </c>
      <c r="AD6" s="13" t="str">
        <f>IF(入力シート!W10="", "", 入力シート!W10)</f>
        <v/>
      </c>
      <c r="AT6" s="13" t="str">
        <f t="shared" si="4"/>
        <v/>
      </c>
    </row>
    <row r="7" spans="1:46">
      <c r="A7" s="13" t="str">
        <f>入力シート!A11</f>
        <v/>
      </c>
      <c r="B7" s="13" t="str">
        <f>IF(入力シート!B11="", "", 入力シート!B11)</f>
        <v/>
      </c>
      <c r="C7" s="13" t="str">
        <f>IF(入力シート!C11="", "", 入力シート!C11)</f>
        <v/>
      </c>
      <c r="D7" s="13" t="str">
        <f>IF(入力シート!D11="", "", 入力シート!D11)</f>
        <v/>
      </c>
      <c r="E7" s="13" t="str">
        <f t="shared" si="0"/>
        <v/>
      </c>
      <c r="F7" s="13" t="str">
        <f t="shared" si="1"/>
        <v/>
      </c>
      <c r="G7" s="13" t="str">
        <f t="shared" si="2"/>
        <v/>
      </c>
      <c r="H7" s="13" t="str">
        <f t="shared" si="3"/>
        <v/>
      </c>
      <c r="I7" s="13" t="str">
        <f>IF(入力シート!E11="", "", 入力シート!E11)</f>
        <v/>
      </c>
      <c r="J7" s="13" t="str">
        <f>IF(入力シート!F11="", "", 入力シート!F11)</f>
        <v/>
      </c>
      <c r="K7" s="13" t="str">
        <f>IF(入力シート!H11="", "", 入力シート!H11)</f>
        <v/>
      </c>
      <c r="L7" s="13" t="str">
        <f>IF(入力シート!I11="", "", 入力シート!I11)</f>
        <v/>
      </c>
      <c r="M7" s="13" t="str">
        <f>IF(入力シート!J11="", "", 入力シート!J11)</f>
        <v/>
      </c>
      <c r="N7" s="13" t="str">
        <f>IF(入力シート!K11="", "", 入力シート!K11)</f>
        <v/>
      </c>
      <c r="O7" s="13" t="str">
        <f>IF(入力シート!L11="", "", 入力シート!L11)</f>
        <v/>
      </c>
      <c r="P7" s="13" t="str">
        <f>IF(A7="","",入力シート!$N$1)</f>
        <v/>
      </c>
      <c r="Q7" s="13" t="str">
        <f>IF(P7="", "", 大会申込一覧表!$P$6)</f>
        <v/>
      </c>
      <c r="R7" s="13" t="str">
        <f>IF(P7="", "", 大会申込一覧表!$E$6)</f>
        <v/>
      </c>
      <c r="T7" s="13" t="str">
        <f>IF(入力シート!M11="", "", 入力シート!M11)</f>
        <v/>
      </c>
      <c r="U7" s="13" t="str">
        <f>IF(V7="", "", IF($K7="男", VLOOKUP(V7, データ!$B$2:$C$101, 2, FALSE), IF($K7="女", VLOOKUP(V7, データ!$F$2:$H$101, 2, FALSE), "")))</f>
        <v/>
      </c>
      <c r="V7" s="13" t="str">
        <f>IF(A7="","",IF(入力シート!N11="", "", 入力シート!N11))</f>
        <v/>
      </c>
      <c r="W7" s="13" t="str">
        <f>IF(入力シート!O11="", "", 入力シート!O11)</f>
        <v/>
      </c>
      <c r="X7" s="13" t="str">
        <f>IF(入力シート!Q11="", "", 入力シート!Q11)</f>
        <v/>
      </c>
      <c r="Y7" s="13" t="str">
        <f>IF(入力シート!R11="", "", 入力シート!R11)</f>
        <v/>
      </c>
      <c r="Z7" s="13" t="str">
        <f>IF(AA7="", "", IF($K7="男", VLOOKUP(AA7, データ!$B$2:$C$101, 2, FALSE), IF($K7="女", VLOOKUP(AA7, データ!$F$2:$H$101, 2, FALSE), "")))</f>
        <v/>
      </c>
      <c r="AA7" s="13" t="str">
        <f>IF(A7="","",IF(入力シート!S11="", "", 入力シート!S11))</f>
        <v/>
      </c>
      <c r="AB7" s="13" t="str">
        <f>IF(入力シート!T11="", "", 入力シート!T11)</f>
        <v/>
      </c>
      <c r="AC7" s="13" t="str">
        <f>IF(入力シート!V11="", "", 入力シート!V11)</f>
        <v/>
      </c>
      <c r="AD7" s="13" t="str">
        <f>IF(入力シート!W11="", "", 入力シート!W11)</f>
        <v/>
      </c>
      <c r="AT7" s="13" t="str">
        <f t="shared" si="4"/>
        <v/>
      </c>
    </row>
    <row r="8" spans="1:46">
      <c r="A8" s="13" t="str">
        <f>入力シート!A12</f>
        <v/>
      </c>
      <c r="B8" s="13" t="str">
        <f>IF(入力シート!B12="", "", 入力シート!B12)</f>
        <v/>
      </c>
      <c r="C8" s="13" t="str">
        <f>IF(入力シート!C12="", "", 入力シート!C12)</f>
        <v/>
      </c>
      <c r="D8" s="13" t="str">
        <f>IF(入力シート!D12="", "", 入力シート!D12)</f>
        <v/>
      </c>
      <c r="E8" s="13" t="str">
        <f t="shared" si="0"/>
        <v/>
      </c>
      <c r="F8" s="13" t="str">
        <f t="shared" si="1"/>
        <v/>
      </c>
      <c r="G8" s="13" t="str">
        <f t="shared" si="2"/>
        <v/>
      </c>
      <c r="H8" s="13" t="str">
        <f t="shared" si="3"/>
        <v/>
      </c>
      <c r="I8" s="13" t="str">
        <f>IF(入力シート!E12="", "", 入力シート!E12)</f>
        <v/>
      </c>
      <c r="J8" s="13" t="str">
        <f>IF(入力シート!F12="", "", 入力シート!F12)</f>
        <v/>
      </c>
      <c r="K8" s="13" t="str">
        <f>IF(入力シート!H12="", "", 入力シート!H12)</f>
        <v/>
      </c>
      <c r="L8" s="13" t="str">
        <f>IF(入力シート!I12="", "", 入力シート!I12)</f>
        <v/>
      </c>
      <c r="M8" s="13" t="str">
        <f>IF(入力シート!J12="", "", 入力シート!J12)</f>
        <v/>
      </c>
      <c r="N8" s="13" t="str">
        <f>IF(入力シート!K12="", "", 入力シート!K12)</f>
        <v/>
      </c>
      <c r="O8" s="13" t="str">
        <f>IF(入力シート!L12="", "", 入力シート!L12)</f>
        <v/>
      </c>
      <c r="P8" s="13" t="str">
        <f>IF(A8="","",入力シート!$N$1)</f>
        <v/>
      </c>
      <c r="Q8" s="13" t="str">
        <f>IF(P8="", "", 大会申込一覧表!$P$6)</f>
        <v/>
      </c>
      <c r="R8" s="13" t="str">
        <f>IF(P8="", "", 大会申込一覧表!$E$6)</f>
        <v/>
      </c>
      <c r="T8" s="13" t="str">
        <f>IF(入力シート!M12="", "", 入力シート!M12)</f>
        <v/>
      </c>
      <c r="U8" s="13" t="str">
        <f>IF(V8="", "", IF($K8="男", VLOOKUP(V8, データ!$B$2:$C$101, 2, FALSE), IF($K8="女", VLOOKUP(V8, データ!$F$2:$H$101, 2, FALSE), "")))</f>
        <v/>
      </c>
      <c r="V8" s="13" t="str">
        <f>IF(A8="","",IF(入力シート!N12="", "", 入力シート!N12))</f>
        <v/>
      </c>
      <c r="W8" s="13" t="str">
        <f>IF(入力シート!O12="", "", 入力シート!O12)</f>
        <v/>
      </c>
      <c r="X8" s="13" t="str">
        <f>IF(入力シート!Q12="", "", 入力シート!Q12)</f>
        <v/>
      </c>
      <c r="Y8" s="13" t="str">
        <f>IF(入力シート!R12="", "", 入力シート!R12)</f>
        <v/>
      </c>
      <c r="Z8" s="13" t="str">
        <f>IF(AA8="", "", IF($K8="男", VLOOKUP(AA8, データ!$B$2:$C$101, 2, FALSE), IF($K8="女", VLOOKUP(AA8, データ!$F$2:$H$101, 2, FALSE), "")))</f>
        <v/>
      </c>
      <c r="AA8" s="13" t="str">
        <f>IF(A8="","",IF(入力シート!S12="", "", 入力シート!S12))</f>
        <v/>
      </c>
      <c r="AB8" s="13" t="str">
        <f>IF(入力シート!T12="", "", 入力シート!T12)</f>
        <v/>
      </c>
      <c r="AC8" s="13" t="str">
        <f>IF(入力シート!V12="", "", 入力シート!V12)</f>
        <v/>
      </c>
      <c r="AD8" s="13" t="str">
        <f>IF(入力シート!W12="", "", 入力シート!W12)</f>
        <v/>
      </c>
      <c r="AT8" s="13" t="str">
        <f t="shared" si="4"/>
        <v/>
      </c>
    </row>
    <row r="9" spans="1:46">
      <c r="A9" s="13" t="str">
        <f>入力シート!A13</f>
        <v/>
      </c>
      <c r="B9" s="13" t="str">
        <f>IF(入力シート!B13="", "", 入力シート!B13)</f>
        <v/>
      </c>
      <c r="C9" s="13" t="str">
        <f>IF(入力シート!C13="", "", 入力シート!C13)</f>
        <v/>
      </c>
      <c r="D9" s="13" t="str">
        <f>IF(入力シート!D13="", "", 入力シート!D13)</f>
        <v/>
      </c>
      <c r="E9" s="13" t="str">
        <f t="shared" si="0"/>
        <v/>
      </c>
      <c r="F9" s="13" t="str">
        <f t="shared" si="1"/>
        <v/>
      </c>
      <c r="G9" s="13" t="str">
        <f t="shared" si="2"/>
        <v/>
      </c>
      <c r="H9" s="13" t="str">
        <f t="shared" si="3"/>
        <v/>
      </c>
      <c r="I9" s="13" t="str">
        <f>IF(入力シート!E13="", "", 入力シート!E13)</f>
        <v/>
      </c>
      <c r="J9" s="13" t="str">
        <f>IF(入力シート!F13="", "", 入力シート!F13)</f>
        <v/>
      </c>
      <c r="K9" s="13" t="str">
        <f>IF(入力シート!H13="", "", 入力シート!H13)</f>
        <v/>
      </c>
      <c r="L9" s="13" t="str">
        <f>IF(入力シート!I13="", "", 入力シート!I13)</f>
        <v/>
      </c>
      <c r="M9" s="13" t="str">
        <f>IF(入力シート!J13="", "", 入力シート!J13)</f>
        <v/>
      </c>
      <c r="N9" s="13" t="str">
        <f>IF(入力シート!K13="", "", 入力シート!K13)</f>
        <v/>
      </c>
      <c r="O9" s="13" t="str">
        <f>IF(入力シート!L13="", "", 入力シート!L13)</f>
        <v/>
      </c>
      <c r="P9" s="13" t="str">
        <f>IF(A9="","",入力シート!$N$1)</f>
        <v/>
      </c>
      <c r="Q9" s="13" t="str">
        <f>IF(P9="", "", 大会申込一覧表!$P$6)</f>
        <v/>
      </c>
      <c r="R9" s="13" t="str">
        <f>IF(P9="", "", 大会申込一覧表!$E$6)</f>
        <v/>
      </c>
      <c r="T9" s="13" t="str">
        <f>IF(入力シート!M13="", "", 入力シート!M13)</f>
        <v/>
      </c>
      <c r="U9" s="13" t="str">
        <f>IF(V9="", "", IF($K9="男", VLOOKUP(V9, データ!$B$2:$C$101, 2, FALSE), IF($K9="女", VLOOKUP(V9, データ!$F$2:$H$101, 2, FALSE), "")))</f>
        <v/>
      </c>
      <c r="V9" s="13" t="str">
        <f>IF(A9="","",IF(入力シート!N13="", "", 入力シート!N13))</f>
        <v/>
      </c>
      <c r="W9" s="13" t="str">
        <f>IF(入力シート!O13="", "", 入力シート!O13)</f>
        <v/>
      </c>
      <c r="X9" s="13" t="str">
        <f>IF(入力シート!Q13="", "", 入力シート!Q13)</f>
        <v/>
      </c>
      <c r="Y9" s="13" t="str">
        <f>IF(入力シート!R13="", "", 入力シート!R13)</f>
        <v/>
      </c>
      <c r="Z9" s="13" t="str">
        <f>IF(AA9="", "", IF($K9="男", VLOOKUP(AA9, データ!$B$2:$C$101, 2, FALSE), IF($K9="女", VLOOKUP(AA9, データ!$F$2:$H$101, 2, FALSE), "")))</f>
        <v/>
      </c>
      <c r="AA9" s="13" t="str">
        <f>IF(A9="","",IF(入力シート!S13="", "", 入力シート!S13))</f>
        <v/>
      </c>
      <c r="AB9" s="13" t="str">
        <f>IF(入力シート!T13="", "", 入力シート!T13)</f>
        <v/>
      </c>
      <c r="AC9" s="13" t="str">
        <f>IF(入力シート!V13="", "", 入力シート!V13)</f>
        <v/>
      </c>
      <c r="AD9" s="13" t="str">
        <f>IF(入力シート!W13="", "", 入力シート!W13)</f>
        <v/>
      </c>
      <c r="AT9" s="13" t="str">
        <f t="shared" si="4"/>
        <v/>
      </c>
    </row>
    <row r="10" spans="1:46">
      <c r="A10" s="13" t="str">
        <f>入力シート!A14</f>
        <v/>
      </c>
      <c r="B10" s="13" t="str">
        <f>IF(入力シート!B14="", "", 入力シート!B14)</f>
        <v/>
      </c>
      <c r="C10" s="13" t="str">
        <f>IF(入力シート!C14="", "", 入力シート!C14)</f>
        <v/>
      </c>
      <c r="D10" s="13" t="str">
        <f>IF(入力シート!D14="", "", 入力シート!D14)</f>
        <v/>
      </c>
      <c r="E10" s="13" t="str">
        <f t="shared" si="0"/>
        <v/>
      </c>
      <c r="F10" s="13" t="str">
        <f t="shared" si="1"/>
        <v/>
      </c>
      <c r="G10" s="13" t="str">
        <f t="shared" si="2"/>
        <v/>
      </c>
      <c r="H10" s="13" t="str">
        <f t="shared" si="3"/>
        <v/>
      </c>
      <c r="I10" s="13" t="str">
        <f>IF(入力シート!E14="", "", 入力シート!E14)</f>
        <v/>
      </c>
      <c r="J10" s="13" t="str">
        <f>IF(入力シート!F14="", "", 入力シート!F14)</f>
        <v/>
      </c>
      <c r="K10" s="13" t="str">
        <f>IF(入力シート!H14="", "", 入力シート!H14)</f>
        <v/>
      </c>
      <c r="L10" s="13" t="str">
        <f>IF(入力シート!I14="", "", 入力シート!I14)</f>
        <v/>
      </c>
      <c r="M10" s="13" t="str">
        <f>IF(入力シート!J14="", "", 入力シート!J14)</f>
        <v/>
      </c>
      <c r="N10" s="13" t="str">
        <f>IF(入力シート!K14="", "", 入力シート!K14)</f>
        <v/>
      </c>
      <c r="O10" s="13" t="str">
        <f>IF(入力シート!L14="", "", 入力シート!L14)</f>
        <v/>
      </c>
      <c r="P10" s="13" t="str">
        <f>IF(A10="","",入力シート!$N$1)</f>
        <v/>
      </c>
      <c r="Q10" s="13" t="str">
        <f>IF(P10="", "", 大会申込一覧表!$P$6)</f>
        <v/>
      </c>
      <c r="R10" s="13" t="str">
        <f>IF(P10="", "", 大会申込一覧表!$E$6)</f>
        <v/>
      </c>
      <c r="T10" s="13" t="str">
        <f>IF(入力シート!M14="", "", 入力シート!M14)</f>
        <v/>
      </c>
      <c r="U10" s="13" t="str">
        <f>IF(V10="", "", IF($K10="男", VLOOKUP(V10, データ!$B$2:$C$101, 2, FALSE), IF($K10="女", VLOOKUP(V10, データ!$F$2:$H$101, 2, FALSE), "")))</f>
        <v/>
      </c>
      <c r="V10" s="13" t="str">
        <f>IF(A10="","",IF(入力シート!N14="", "", 入力シート!N14))</f>
        <v/>
      </c>
      <c r="W10" s="13" t="str">
        <f>IF(入力シート!O14="", "", 入力シート!O14)</f>
        <v/>
      </c>
      <c r="X10" s="13" t="str">
        <f>IF(入力シート!Q14="", "", 入力シート!Q14)</f>
        <v/>
      </c>
      <c r="Y10" s="13" t="str">
        <f>IF(入力シート!R14="", "", 入力シート!R14)</f>
        <v/>
      </c>
      <c r="Z10" s="13" t="str">
        <f>IF(AA10="", "", IF($K10="男", VLOOKUP(AA10, データ!$B$2:$C$101, 2, FALSE), IF($K10="女", VLOOKUP(AA10, データ!$F$2:$H$101, 2, FALSE), "")))</f>
        <v/>
      </c>
      <c r="AA10" s="13" t="str">
        <f>IF(A10="","",IF(入力シート!S14="", "", 入力シート!S14))</f>
        <v/>
      </c>
      <c r="AB10" s="13" t="str">
        <f>IF(入力シート!T14="", "", 入力シート!T14)</f>
        <v/>
      </c>
      <c r="AC10" s="13" t="str">
        <f>IF(入力シート!V14="", "", 入力シート!V14)</f>
        <v/>
      </c>
      <c r="AD10" s="13" t="str">
        <f>IF(入力シート!W14="", "", 入力シート!W14)</f>
        <v/>
      </c>
      <c r="AT10" s="13" t="str">
        <f t="shared" si="4"/>
        <v/>
      </c>
    </row>
    <row r="11" spans="1:46">
      <c r="A11" s="13" t="str">
        <f>入力シート!A15</f>
        <v/>
      </c>
      <c r="B11" s="13" t="str">
        <f>IF(入力シート!B15="", "", 入力シート!B15)</f>
        <v/>
      </c>
      <c r="C11" s="13" t="str">
        <f>IF(入力シート!C15="", "", 入力シート!C15)</f>
        <v/>
      </c>
      <c r="D11" s="13" t="str">
        <f>IF(入力シート!D15="", "", 入力シート!D15)</f>
        <v/>
      </c>
      <c r="E11" s="13" t="str">
        <f t="shared" si="0"/>
        <v/>
      </c>
      <c r="F11" s="13" t="str">
        <f t="shared" si="1"/>
        <v/>
      </c>
      <c r="G11" s="13" t="str">
        <f t="shared" si="2"/>
        <v/>
      </c>
      <c r="H11" s="13" t="str">
        <f t="shared" si="3"/>
        <v/>
      </c>
      <c r="I11" s="13" t="str">
        <f>IF(入力シート!E15="", "", 入力シート!E15)</f>
        <v/>
      </c>
      <c r="J11" s="13" t="str">
        <f>IF(入力シート!F15="", "", 入力シート!F15)</f>
        <v/>
      </c>
      <c r="K11" s="13" t="str">
        <f>IF(入力シート!H15="", "", 入力シート!H15)</f>
        <v/>
      </c>
      <c r="L11" s="13" t="str">
        <f>IF(入力シート!I15="", "", 入力シート!I15)</f>
        <v/>
      </c>
      <c r="M11" s="13" t="str">
        <f>IF(入力シート!J15="", "", 入力シート!J15)</f>
        <v/>
      </c>
      <c r="N11" s="13" t="str">
        <f>IF(入力シート!K15="", "", 入力シート!K15)</f>
        <v/>
      </c>
      <c r="O11" s="13" t="str">
        <f>IF(入力シート!L15="", "", 入力シート!L15)</f>
        <v/>
      </c>
      <c r="P11" s="13" t="str">
        <f>IF(A11="","",入力シート!$N$1)</f>
        <v/>
      </c>
      <c r="Q11" s="13" t="str">
        <f>IF(P11="", "", 大会申込一覧表!$P$6)</f>
        <v/>
      </c>
      <c r="R11" s="13" t="str">
        <f>IF(P11="", "", 大会申込一覧表!$E$6)</f>
        <v/>
      </c>
      <c r="T11" s="13" t="str">
        <f>IF(入力シート!M15="", "", 入力シート!M15)</f>
        <v/>
      </c>
      <c r="U11" s="13" t="str">
        <f>IF(V11="", "", IF($K11="男", VLOOKUP(V11, データ!$B$2:$C$101, 2, FALSE), IF($K11="女", VLOOKUP(V11, データ!$F$2:$H$101, 2, FALSE), "")))</f>
        <v/>
      </c>
      <c r="V11" s="13" t="str">
        <f>IF(A11="","",IF(入力シート!N15="", "", 入力シート!N15))</f>
        <v/>
      </c>
      <c r="W11" s="13" t="str">
        <f>IF(入力シート!O15="", "", 入力シート!O15)</f>
        <v/>
      </c>
      <c r="X11" s="13" t="str">
        <f>IF(入力シート!Q15="", "", 入力シート!Q15)</f>
        <v/>
      </c>
      <c r="Y11" s="13" t="str">
        <f>IF(入力シート!R15="", "", 入力シート!R15)</f>
        <v/>
      </c>
      <c r="Z11" s="13" t="str">
        <f>IF(AA11="", "", IF($K11="男", VLOOKUP(AA11, データ!$B$2:$C$101, 2, FALSE), IF($K11="女", VLOOKUP(AA11, データ!$F$2:$H$101, 2, FALSE), "")))</f>
        <v/>
      </c>
      <c r="AA11" s="13" t="str">
        <f>IF(A11="","",IF(入力シート!S15="", "", 入力シート!S15))</f>
        <v/>
      </c>
      <c r="AB11" s="13" t="str">
        <f>IF(入力シート!T15="", "", 入力シート!T15)</f>
        <v/>
      </c>
      <c r="AC11" s="13" t="str">
        <f>IF(入力シート!V15="", "", 入力シート!V15)</f>
        <v/>
      </c>
      <c r="AD11" s="13" t="str">
        <f>IF(入力シート!W15="", "", 入力シート!W15)</f>
        <v/>
      </c>
      <c r="AT11" s="13" t="str">
        <f t="shared" si="4"/>
        <v/>
      </c>
    </row>
    <row r="12" spans="1:46">
      <c r="A12" s="13" t="str">
        <f>入力シート!A16</f>
        <v/>
      </c>
      <c r="B12" s="13" t="str">
        <f>IF(入力シート!B16="", "", 入力シート!B16)</f>
        <v/>
      </c>
      <c r="C12" s="13" t="str">
        <f>IF(入力シート!C16="", "", 入力シート!C16)</f>
        <v/>
      </c>
      <c r="D12" s="13" t="str">
        <f>IF(入力シート!D16="", "", 入力シート!D16)</f>
        <v/>
      </c>
      <c r="E12" s="13" t="str">
        <f t="shared" si="0"/>
        <v/>
      </c>
      <c r="F12" s="13" t="str">
        <f t="shared" si="1"/>
        <v/>
      </c>
      <c r="G12" s="13" t="str">
        <f t="shared" si="2"/>
        <v/>
      </c>
      <c r="H12" s="13" t="str">
        <f t="shared" si="3"/>
        <v/>
      </c>
      <c r="I12" s="13" t="str">
        <f>IF(入力シート!E16="", "", 入力シート!E16)</f>
        <v/>
      </c>
      <c r="J12" s="13" t="str">
        <f>IF(入力シート!F16="", "", 入力シート!F16)</f>
        <v/>
      </c>
      <c r="K12" s="13" t="str">
        <f>IF(入力シート!H16="", "", 入力シート!H16)</f>
        <v/>
      </c>
      <c r="L12" s="13" t="str">
        <f>IF(入力シート!I16="", "", 入力シート!I16)</f>
        <v/>
      </c>
      <c r="M12" s="13" t="str">
        <f>IF(入力シート!J16="", "", 入力シート!J16)</f>
        <v/>
      </c>
      <c r="N12" s="13" t="str">
        <f>IF(入力シート!K16="", "", 入力シート!K16)</f>
        <v/>
      </c>
      <c r="O12" s="13" t="str">
        <f>IF(入力シート!L16="", "", 入力シート!L16)</f>
        <v/>
      </c>
      <c r="P12" s="13" t="str">
        <f>IF(A12="","",入力シート!$N$1)</f>
        <v/>
      </c>
      <c r="Q12" s="13" t="str">
        <f>IF(P12="", "", 大会申込一覧表!$P$6)</f>
        <v/>
      </c>
      <c r="R12" s="13" t="str">
        <f>IF(P12="", "", 大会申込一覧表!$E$6)</f>
        <v/>
      </c>
      <c r="T12" s="13" t="str">
        <f>IF(入力シート!M16="", "", 入力シート!M16)</f>
        <v/>
      </c>
      <c r="U12" s="13" t="str">
        <f>IF(V12="", "", IF($K12="男", VLOOKUP(V12, データ!$B$2:$C$101, 2, FALSE), IF($K12="女", VLOOKUP(V12, データ!$F$2:$H$101, 2, FALSE), "")))</f>
        <v/>
      </c>
      <c r="V12" s="13" t="str">
        <f>IF(A12="","",IF(入力シート!N16="", "", 入力シート!N16))</f>
        <v/>
      </c>
      <c r="W12" s="13" t="str">
        <f>IF(入力シート!O16="", "", 入力シート!O16)</f>
        <v/>
      </c>
      <c r="X12" s="13" t="str">
        <f>IF(入力シート!Q16="", "", 入力シート!Q16)</f>
        <v/>
      </c>
      <c r="Y12" s="13" t="str">
        <f>IF(入力シート!R16="", "", 入力シート!R16)</f>
        <v/>
      </c>
      <c r="Z12" s="13" t="str">
        <f>IF(AA12="", "", IF($K12="男", VLOOKUP(AA12, データ!$B$2:$C$101, 2, FALSE), IF($K12="女", VLOOKUP(AA12, データ!$F$2:$H$101, 2, FALSE), "")))</f>
        <v/>
      </c>
      <c r="AA12" s="13" t="str">
        <f>IF(A12="","",IF(入力シート!S16="", "", 入力シート!S16))</f>
        <v/>
      </c>
      <c r="AB12" s="13" t="str">
        <f>IF(入力シート!T16="", "", 入力シート!T16)</f>
        <v/>
      </c>
      <c r="AC12" s="13" t="str">
        <f>IF(入力シート!V16="", "", 入力シート!V16)</f>
        <v/>
      </c>
      <c r="AD12" s="13" t="str">
        <f>IF(入力シート!W16="", "", 入力シート!W16)</f>
        <v/>
      </c>
      <c r="AT12" s="13" t="str">
        <f t="shared" si="4"/>
        <v/>
      </c>
    </row>
    <row r="13" spans="1:46">
      <c r="A13" s="13" t="str">
        <f>入力シート!A17</f>
        <v/>
      </c>
      <c r="B13" s="13" t="str">
        <f>IF(入力シート!B17="", "", 入力シート!B17)</f>
        <v/>
      </c>
      <c r="C13" s="13" t="str">
        <f>IF(入力シート!C17="", "", 入力シート!C17)</f>
        <v/>
      </c>
      <c r="D13" s="13" t="str">
        <f>IF(入力シート!D17="", "", 入力シート!D17)</f>
        <v/>
      </c>
      <c r="E13" s="13" t="str">
        <f t="shared" si="0"/>
        <v/>
      </c>
      <c r="F13" s="13" t="str">
        <f t="shared" si="1"/>
        <v/>
      </c>
      <c r="G13" s="13" t="str">
        <f t="shared" si="2"/>
        <v/>
      </c>
      <c r="H13" s="13" t="str">
        <f t="shared" si="3"/>
        <v/>
      </c>
      <c r="I13" s="13" t="str">
        <f>IF(入力シート!E17="", "", 入力シート!E17)</f>
        <v/>
      </c>
      <c r="J13" s="13" t="str">
        <f>IF(入力シート!F17="", "", 入力シート!F17)</f>
        <v/>
      </c>
      <c r="K13" s="13" t="str">
        <f>IF(入力シート!H17="", "", 入力シート!H17)</f>
        <v/>
      </c>
      <c r="L13" s="13" t="str">
        <f>IF(入力シート!I17="", "", 入力シート!I17)</f>
        <v/>
      </c>
      <c r="M13" s="13" t="str">
        <f>IF(入力シート!J17="", "", 入力シート!J17)</f>
        <v/>
      </c>
      <c r="N13" s="13" t="str">
        <f>IF(入力シート!K17="", "", 入力シート!K17)</f>
        <v/>
      </c>
      <c r="O13" s="13" t="str">
        <f>IF(入力シート!L17="", "", 入力シート!L17)</f>
        <v/>
      </c>
      <c r="P13" s="13" t="str">
        <f>IF(A13="","",入力シート!$N$1)</f>
        <v/>
      </c>
      <c r="Q13" s="13" t="str">
        <f>IF(P13="", "", 大会申込一覧表!$P$6)</f>
        <v/>
      </c>
      <c r="R13" s="13" t="str">
        <f>IF(P13="", "", 大会申込一覧表!$E$6)</f>
        <v/>
      </c>
      <c r="T13" s="13" t="str">
        <f>IF(入力シート!M17="", "", 入力シート!M17)</f>
        <v/>
      </c>
      <c r="U13" s="13" t="str">
        <f>IF(V13="", "", IF($K13="男", VLOOKUP(V13, データ!$B$2:$C$101, 2, FALSE), IF($K13="女", VLOOKUP(V13, データ!$F$2:$H$101, 2, FALSE), "")))</f>
        <v/>
      </c>
      <c r="V13" s="13" t="str">
        <f>IF(A13="","",IF(入力シート!N17="", "", 入力シート!N17))</f>
        <v/>
      </c>
      <c r="W13" s="13" t="str">
        <f>IF(入力シート!O17="", "", 入力シート!O17)</f>
        <v/>
      </c>
      <c r="X13" s="13" t="str">
        <f>IF(入力シート!Q17="", "", 入力シート!Q17)</f>
        <v/>
      </c>
      <c r="Y13" s="13" t="str">
        <f>IF(入力シート!R17="", "", 入力シート!R17)</f>
        <v/>
      </c>
      <c r="Z13" s="13" t="str">
        <f>IF(AA13="", "", IF($K13="男", VLOOKUP(AA13, データ!$B$2:$C$101, 2, FALSE), IF($K13="女", VLOOKUP(AA13, データ!$F$2:$H$101, 2, FALSE), "")))</f>
        <v/>
      </c>
      <c r="AA13" s="13" t="str">
        <f>IF(A13="","",IF(入力シート!S17="", "", 入力シート!S17))</f>
        <v/>
      </c>
      <c r="AB13" s="13" t="str">
        <f>IF(入力シート!T17="", "", 入力シート!T17)</f>
        <v/>
      </c>
      <c r="AC13" s="13" t="str">
        <f>IF(入力シート!V17="", "", 入力シート!V17)</f>
        <v/>
      </c>
      <c r="AD13" s="13" t="str">
        <f>IF(入力シート!W17="", "", 入力シート!W17)</f>
        <v/>
      </c>
      <c r="AT13" s="13" t="str">
        <f t="shared" si="4"/>
        <v/>
      </c>
    </row>
    <row r="14" spans="1:46">
      <c r="A14" s="13" t="str">
        <f>入力シート!A18</f>
        <v/>
      </c>
      <c r="B14" s="13" t="str">
        <f>IF(入力シート!B18="", "", 入力シート!B18)</f>
        <v/>
      </c>
      <c r="C14" s="13" t="str">
        <f>IF(入力シート!C18="", "", 入力シート!C18)</f>
        <v/>
      </c>
      <c r="D14" s="13" t="str">
        <f>IF(入力シート!D18="", "", 入力シート!D18)</f>
        <v/>
      </c>
      <c r="E14" s="13" t="str">
        <f t="shared" si="0"/>
        <v/>
      </c>
      <c r="F14" s="13" t="str">
        <f t="shared" si="1"/>
        <v/>
      </c>
      <c r="G14" s="13" t="str">
        <f t="shared" si="2"/>
        <v/>
      </c>
      <c r="H14" s="13" t="str">
        <f t="shared" si="3"/>
        <v/>
      </c>
      <c r="I14" s="13" t="str">
        <f>IF(入力シート!E18="", "", 入力シート!E18)</f>
        <v/>
      </c>
      <c r="J14" s="13" t="str">
        <f>IF(入力シート!F18="", "", 入力シート!F18)</f>
        <v/>
      </c>
      <c r="K14" s="13" t="str">
        <f>IF(入力シート!H18="", "", 入力シート!H18)</f>
        <v/>
      </c>
      <c r="L14" s="13" t="str">
        <f>IF(入力シート!I18="", "", 入力シート!I18)</f>
        <v/>
      </c>
      <c r="M14" s="13" t="str">
        <f>IF(入力シート!J18="", "", 入力シート!J18)</f>
        <v/>
      </c>
      <c r="N14" s="13" t="str">
        <f>IF(入力シート!K18="", "", 入力シート!K18)</f>
        <v/>
      </c>
      <c r="O14" s="13" t="str">
        <f>IF(入力シート!L18="", "", 入力シート!L18)</f>
        <v/>
      </c>
      <c r="P14" s="13" t="str">
        <f>IF(A14="","",入力シート!$N$1)</f>
        <v/>
      </c>
      <c r="Q14" s="13" t="str">
        <f>IF(P14="", "", 大会申込一覧表!$P$6)</f>
        <v/>
      </c>
      <c r="R14" s="13" t="str">
        <f>IF(P14="", "", 大会申込一覧表!$E$6)</f>
        <v/>
      </c>
      <c r="T14" s="13" t="str">
        <f>IF(入力シート!M18="", "", 入力シート!M18)</f>
        <v/>
      </c>
      <c r="U14" s="13" t="str">
        <f>IF(V14="", "", IF($K14="男", VLOOKUP(V14, データ!$B$2:$C$101, 2, FALSE), IF($K14="女", VLOOKUP(V14, データ!$F$2:$H$101, 2, FALSE), "")))</f>
        <v/>
      </c>
      <c r="V14" s="13" t="str">
        <f>IF(A14="","",IF(入力シート!N18="", "", 入力シート!N18))</f>
        <v/>
      </c>
      <c r="W14" s="13" t="str">
        <f>IF(入力シート!O18="", "", 入力シート!O18)</f>
        <v/>
      </c>
      <c r="X14" s="13" t="str">
        <f>IF(入力シート!Q18="", "", 入力シート!Q18)</f>
        <v/>
      </c>
      <c r="Y14" s="13" t="str">
        <f>IF(入力シート!R18="", "", 入力シート!R18)</f>
        <v/>
      </c>
      <c r="Z14" s="13" t="str">
        <f>IF(AA14="", "", IF($K14="男", VLOOKUP(AA14, データ!$B$2:$C$101, 2, FALSE), IF($K14="女", VLOOKUP(AA14, データ!$F$2:$H$101, 2, FALSE), "")))</f>
        <v/>
      </c>
      <c r="AA14" s="13" t="str">
        <f>IF(A14="","",IF(入力シート!S18="", "", 入力シート!S18))</f>
        <v/>
      </c>
      <c r="AB14" s="13" t="str">
        <f>IF(入力シート!T18="", "", 入力シート!T18)</f>
        <v/>
      </c>
      <c r="AC14" s="13" t="str">
        <f>IF(入力シート!V18="", "", 入力シート!V18)</f>
        <v/>
      </c>
      <c r="AD14" s="13" t="str">
        <f>IF(入力シート!W18="", "", 入力シート!W18)</f>
        <v/>
      </c>
      <c r="AT14" s="13" t="str">
        <f t="shared" si="4"/>
        <v/>
      </c>
    </row>
    <row r="15" spans="1:46">
      <c r="A15" s="13" t="str">
        <f>入力シート!A19</f>
        <v/>
      </c>
      <c r="B15" s="13" t="str">
        <f>IF(入力シート!B19="", "", 入力シート!B19)</f>
        <v/>
      </c>
      <c r="C15" s="13" t="str">
        <f>IF(入力シート!C19="", "", 入力シート!C19)</f>
        <v/>
      </c>
      <c r="D15" s="13" t="str">
        <f>IF(入力シート!D19="", "", 入力シート!D19)</f>
        <v/>
      </c>
      <c r="E15" s="13" t="str">
        <f t="shared" si="0"/>
        <v/>
      </c>
      <c r="F15" s="13" t="str">
        <f t="shared" si="1"/>
        <v/>
      </c>
      <c r="G15" s="13" t="str">
        <f t="shared" si="2"/>
        <v/>
      </c>
      <c r="H15" s="13" t="str">
        <f t="shared" si="3"/>
        <v/>
      </c>
      <c r="I15" s="13" t="str">
        <f>IF(入力シート!E19="", "", 入力シート!E19)</f>
        <v/>
      </c>
      <c r="J15" s="13" t="str">
        <f>IF(入力シート!F19="", "", 入力シート!F19)</f>
        <v/>
      </c>
      <c r="K15" s="13" t="str">
        <f>IF(入力シート!H19="", "", 入力シート!H19)</f>
        <v/>
      </c>
      <c r="L15" s="13" t="str">
        <f>IF(入力シート!I19="", "", 入力シート!I19)</f>
        <v/>
      </c>
      <c r="M15" s="13" t="str">
        <f>IF(入力シート!J19="", "", 入力シート!J19)</f>
        <v/>
      </c>
      <c r="N15" s="13" t="str">
        <f>IF(入力シート!K19="", "", 入力シート!K19)</f>
        <v/>
      </c>
      <c r="O15" s="13" t="str">
        <f>IF(入力シート!L19="", "", 入力シート!L19)</f>
        <v/>
      </c>
      <c r="P15" s="13" t="str">
        <f>IF(A15="","",入力シート!$N$1)</f>
        <v/>
      </c>
      <c r="Q15" s="13" t="str">
        <f>IF(P15="", "", 大会申込一覧表!$P$6)</f>
        <v/>
      </c>
      <c r="R15" s="13" t="str">
        <f>IF(P15="", "", 大会申込一覧表!$E$6)</f>
        <v/>
      </c>
      <c r="T15" s="13" t="str">
        <f>IF(入力シート!M19="", "", 入力シート!M19)</f>
        <v/>
      </c>
      <c r="U15" s="13" t="str">
        <f>IF(V15="", "", IF($K15="男", VLOOKUP(V15, データ!$B$2:$C$101, 2, FALSE), IF($K15="女", VLOOKUP(V15, データ!$F$2:$H$101, 2, FALSE), "")))</f>
        <v/>
      </c>
      <c r="V15" s="13" t="str">
        <f>IF(A15="","",IF(入力シート!N19="", "", 入力シート!N19))</f>
        <v/>
      </c>
      <c r="W15" s="13" t="str">
        <f>IF(入力シート!O19="", "", 入力シート!O19)</f>
        <v/>
      </c>
      <c r="X15" s="13" t="str">
        <f>IF(入力シート!Q19="", "", 入力シート!Q19)</f>
        <v/>
      </c>
      <c r="Y15" s="13" t="str">
        <f>IF(入力シート!R19="", "", 入力シート!R19)</f>
        <v/>
      </c>
      <c r="Z15" s="13" t="str">
        <f>IF(AA15="", "", IF($K15="男", VLOOKUP(AA15, データ!$B$2:$C$101, 2, FALSE), IF($K15="女", VLOOKUP(AA15, データ!$F$2:$H$101, 2, FALSE), "")))</f>
        <v/>
      </c>
      <c r="AA15" s="13" t="str">
        <f>IF(A15="","",IF(入力シート!S19="", "", 入力シート!S19))</f>
        <v/>
      </c>
      <c r="AB15" s="13" t="str">
        <f>IF(入力シート!T19="", "", 入力シート!T19)</f>
        <v/>
      </c>
      <c r="AC15" s="13" t="str">
        <f>IF(入力シート!V19="", "", 入力シート!V19)</f>
        <v/>
      </c>
      <c r="AD15" s="13" t="str">
        <f>IF(入力シート!W19="", "", 入力シート!W19)</f>
        <v/>
      </c>
      <c r="AT15" s="13" t="str">
        <f t="shared" si="4"/>
        <v/>
      </c>
    </row>
    <row r="16" spans="1:46">
      <c r="A16" s="13" t="str">
        <f>入力シート!A20</f>
        <v/>
      </c>
      <c r="B16" s="13" t="str">
        <f>IF(入力シート!B20="", "", 入力シート!B20)</f>
        <v/>
      </c>
      <c r="C16" s="13" t="str">
        <f>IF(入力シート!C20="", "", 入力シート!C20)</f>
        <v/>
      </c>
      <c r="D16" s="13" t="str">
        <f>IF(入力シート!D20="", "", 入力シート!D20)</f>
        <v/>
      </c>
      <c r="E16" s="13" t="str">
        <f t="shared" si="0"/>
        <v/>
      </c>
      <c r="F16" s="13" t="str">
        <f t="shared" si="1"/>
        <v/>
      </c>
      <c r="G16" s="13" t="str">
        <f t="shared" si="2"/>
        <v/>
      </c>
      <c r="H16" s="13" t="str">
        <f t="shared" si="3"/>
        <v/>
      </c>
      <c r="I16" s="13" t="str">
        <f>IF(入力シート!E20="", "", 入力シート!E20)</f>
        <v/>
      </c>
      <c r="J16" s="13" t="str">
        <f>IF(入力シート!F20="", "", 入力シート!F20)</f>
        <v/>
      </c>
      <c r="K16" s="13" t="str">
        <f>IF(入力シート!H20="", "", 入力シート!H20)</f>
        <v/>
      </c>
      <c r="L16" s="13" t="str">
        <f>IF(入力シート!I20="", "", 入力シート!I20)</f>
        <v/>
      </c>
      <c r="M16" s="13" t="str">
        <f>IF(入力シート!J20="", "", 入力シート!J20)</f>
        <v/>
      </c>
      <c r="N16" s="13" t="str">
        <f>IF(入力シート!K20="", "", 入力シート!K20)</f>
        <v/>
      </c>
      <c r="O16" s="13" t="str">
        <f>IF(入力シート!L20="", "", 入力シート!L20)</f>
        <v/>
      </c>
      <c r="P16" s="13" t="str">
        <f>IF(A16="","",入力シート!$N$1)</f>
        <v/>
      </c>
      <c r="Q16" s="13" t="str">
        <f>IF(P16="", "", 大会申込一覧表!$P$6)</f>
        <v/>
      </c>
      <c r="R16" s="13" t="str">
        <f>IF(P16="", "", 大会申込一覧表!$E$6)</f>
        <v/>
      </c>
      <c r="T16" s="13" t="str">
        <f>IF(入力シート!M20="", "", 入力シート!M20)</f>
        <v/>
      </c>
      <c r="U16" s="13" t="str">
        <f>IF(V16="", "", IF($K16="男", VLOOKUP(V16, データ!$B$2:$C$101, 2, FALSE), IF($K16="女", VLOOKUP(V16, データ!$F$2:$H$101, 2, FALSE), "")))</f>
        <v/>
      </c>
      <c r="V16" s="13" t="str">
        <f>IF(A16="","",IF(入力シート!N20="", "", 入力シート!N20))</f>
        <v/>
      </c>
      <c r="W16" s="13" t="str">
        <f>IF(入力シート!O20="", "", 入力シート!O20)</f>
        <v/>
      </c>
      <c r="X16" s="13" t="str">
        <f>IF(入力シート!Q20="", "", 入力シート!Q20)</f>
        <v/>
      </c>
      <c r="Y16" s="13" t="str">
        <f>IF(入力シート!R20="", "", 入力シート!R20)</f>
        <v/>
      </c>
      <c r="Z16" s="13" t="str">
        <f>IF(AA16="", "", IF($K16="男", VLOOKUP(AA16, データ!$B$2:$C$101, 2, FALSE), IF($K16="女", VLOOKUP(AA16, データ!$F$2:$H$101, 2, FALSE), "")))</f>
        <v/>
      </c>
      <c r="AA16" s="13" t="str">
        <f>IF(A16="","",IF(入力シート!S20="", "", 入力シート!S20))</f>
        <v/>
      </c>
      <c r="AB16" s="13" t="str">
        <f>IF(入力シート!T20="", "", 入力シート!T20)</f>
        <v/>
      </c>
      <c r="AC16" s="13" t="str">
        <f>IF(入力シート!V20="", "", 入力シート!V20)</f>
        <v/>
      </c>
      <c r="AD16" s="13" t="str">
        <f>IF(入力シート!W20="", "", 入力シート!W20)</f>
        <v/>
      </c>
      <c r="AT16" s="13" t="str">
        <f t="shared" si="4"/>
        <v/>
      </c>
    </row>
    <row r="17" spans="1:46">
      <c r="A17" s="13" t="str">
        <f>入力シート!A21</f>
        <v/>
      </c>
      <c r="B17" s="13" t="str">
        <f>IF(入力シート!B21="", "", 入力シート!B21)</f>
        <v/>
      </c>
      <c r="C17" s="13" t="str">
        <f>IF(入力シート!C21="", "", 入力シート!C21)</f>
        <v/>
      </c>
      <c r="D17" s="13" t="str">
        <f>IF(入力シート!D21="", "", 入力シート!D21)</f>
        <v/>
      </c>
      <c r="E17" s="13" t="str">
        <f t="shared" si="0"/>
        <v/>
      </c>
      <c r="F17" s="13" t="str">
        <f t="shared" si="1"/>
        <v/>
      </c>
      <c r="G17" s="13" t="str">
        <f t="shared" si="2"/>
        <v/>
      </c>
      <c r="H17" s="13" t="str">
        <f t="shared" si="3"/>
        <v/>
      </c>
      <c r="I17" s="13" t="str">
        <f>IF(入力シート!E21="", "", 入力シート!E21)</f>
        <v/>
      </c>
      <c r="J17" s="13" t="str">
        <f>IF(入力シート!F21="", "", 入力シート!F21)</f>
        <v/>
      </c>
      <c r="K17" s="13" t="str">
        <f>IF(入力シート!H21="", "", 入力シート!H21)</f>
        <v/>
      </c>
      <c r="L17" s="13" t="str">
        <f>IF(入力シート!I21="", "", 入力シート!I21)</f>
        <v/>
      </c>
      <c r="M17" s="13" t="str">
        <f>IF(入力シート!J21="", "", 入力シート!J21)</f>
        <v/>
      </c>
      <c r="N17" s="13" t="str">
        <f>IF(入力シート!K21="", "", 入力シート!K21)</f>
        <v/>
      </c>
      <c r="O17" s="13" t="str">
        <f>IF(入力シート!L21="", "", 入力シート!L21)</f>
        <v/>
      </c>
      <c r="P17" s="13" t="str">
        <f>IF(A17="","",入力シート!$N$1)</f>
        <v/>
      </c>
      <c r="Q17" s="13" t="str">
        <f>IF(P17="", "", 大会申込一覧表!$P$6)</f>
        <v/>
      </c>
      <c r="R17" s="13" t="str">
        <f>IF(P17="", "", 大会申込一覧表!$E$6)</f>
        <v/>
      </c>
      <c r="T17" s="13" t="str">
        <f>IF(入力シート!M21="", "", 入力シート!M21)</f>
        <v/>
      </c>
      <c r="U17" s="13" t="str">
        <f>IF(V17="", "", IF($K17="男", VLOOKUP(V17, データ!$B$2:$C$101, 2, FALSE), IF($K17="女", VLOOKUP(V17, データ!$F$2:$H$101, 2, FALSE), "")))</f>
        <v/>
      </c>
      <c r="V17" s="13" t="str">
        <f>IF(A17="","",IF(入力シート!N21="", "", 入力シート!N21))</f>
        <v/>
      </c>
      <c r="W17" s="13" t="str">
        <f>IF(入力シート!O21="", "", 入力シート!O21)</f>
        <v/>
      </c>
      <c r="X17" s="13" t="str">
        <f>IF(入力シート!Q21="", "", 入力シート!Q21)</f>
        <v/>
      </c>
      <c r="Y17" s="13" t="str">
        <f>IF(入力シート!R21="", "", 入力シート!R21)</f>
        <v/>
      </c>
      <c r="Z17" s="13" t="str">
        <f>IF(AA17="", "", IF($K17="男", VLOOKUP(AA17, データ!$B$2:$C$101, 2, FALSE), IF($K17="女", VLOOKUP(AA17, データ!$F$2:$H$101, 2, FALSE), "")))</f>
        <v/>
      </c>
      <c r="AA17" s="13" t="str">
        <f>IF(A17="","",IF(入力シート!S21="", "", 入力シート!S21))</f>
        <v/>
      </c>
      <c r="AB17" s="13" t="str">
        <f>IF(入力シート!T21="", "", 入力シート!T21)</f>
        <v/>
      </c>
      <c r="AC17" s="13" t="str">
        <f>IF(入力シート!V21="", "", 入力シート!V21)</f>
        <v/>
      </c>
      <c r="AD17" s="13" t="str">
        <f>IF(入力シート!W21="", "", 入力シート!W21)</f>
        <v/>
      </c>
      <c r="AT17" s="13" t="str">
        <f t="shared" si="4"/>
        <v/>
      </c>
    </row>
    <row r="18" spans="1:46">
      <c r="A18" s="13" t="str">
        <f>入力シート!A22</f>
        <v/>
      </c>
      <c r="B18" s="13" t="str">
        <f>IF(入力シート!B22="", "", 入力シート!B22)</f>
        <v/>
      </c>
      <c r="C18" s="13" t="str">
        <f>IF(入力シート!C22="", "", 入力シート!C22)</f>
        <v/>
      </c>
      <c r="D18" s="13" t="str">
        <f>IF(入力シート!D22="", "", 入力シート!D22)</f>
        <v/>
      </c>
      <c r="E18" s="13" t="str">
        <f t="shared" si="0"/>
        <v/>
      </c>
      <c r="F18" s="13" t="str">
        <f t="shared" si="1"/>
        <v/>
      </c>
      <c r="G18" s="13" t="str">
        <f t="shared" si="2"/>
        <v/>
      </c>
      <c r="H18" s="13" t="str">
        <f t="shared" si="3"/>
        <v/>
      </c>
      <c r="I18" s="13" t="str">
        <f>IF(入力シート!E22="", "", 入力シート!E22)</f>
        <v/>
      </c>
      <c r="J18" s="13" t="str">
        <f>IF(入力シート!F22="", "", 入力シート!F22)</f>
        <v/>
      </c>
      <c r="K18" s="13" t="str">
        <f>IF(入力シート!H22="", "", 入力シート!H22)</f>
        <v/>
      </c>
      <c r="L18" s="13" t="str">
        <f>IF(入力シート!I22="", "", 入力シート!I22)</f>
        <v/>
      </c>
      <c r="M18" s="13" t="str">
        <f>IF(入力シート!J22="", "", 入力シート!J22)</f>
        <v/>
      </c>
      <c r="N18" s="13" t="str">
        <f>IF(入力シート!K22="", "", 入力シート!K22)</f>
        <v/>
      </c>
      <c r="O18" s="13" t="str">
        <f>IF(入力シート!L22="", "", 入力シート!L22)</f>
        <v/>
      </c>
      <c r="P18" s="13" t="str">
        <f>IF(A18="","",入力シート!$N$1)</f>
        <v/>
      </c>
      <c r="Q18" s="13" t="str">
        <f>IF(P18="", "", 大会申込一覧表!$P$6)</f>
        <v/>
      </c>
      <c r="R18" s="13" t="str">
        <f>IF(P18="", "", 大会申込一覧表!$E$6)</f>
        <v/>
      </c>
      <c r="T18" s="13" t="str">
        <f>IF(入力シート!M22="", "", 入力シート!M22)</f>
        <v/>
      </c>
      <c r="U18" s="13" t="str">
        <f>IF(V18="", "", IF($K18="男", VLOOKUP(V18, データ!$B$2:$C$101, 2, FALSE), IF($K18="女", VLOOKUP(V18, データ!$F$2:$H$101, 2, FALSE), "")))</f>
        <v/>
      </c>
      <c r="V18" s="13" t="str">
        <f>IF(A18="","",IF(入力シート!N22="", "", 入力シート!N22))</f>
        <v/>
      </c>
      <c r="W18" s="13" t="str">
        <f>IF(入力シート!O22="", "", 入力シート!O22)</f>
        <v/>
      </c>
      <c r="X18" s="13" t="str">
        <f>IF(入力シート!Q22="", "", 入力シート!Q22)</f>
        <v/>
      </c>
      <c r="Y18" s="13" t="str">
        <f>IF(入力シート!R22="", "", 入力シート!R22)</f>
        <v/>
      </c>
      <c r="Z18" s="13" t="str">
        <f>IF(AA18="", "", IF($K18="男", VLOOKUP(AA18, データ!$B$2:$C$101, 2, FALSE), IF($K18="女", VLOOKUP(AA18, データ!$F$2:$H$101, 2, FALSE), "")))</f>
        <v/>
      </c>
      <c r="AA18" s="13" t="str">
        <f>IF(A18="","",IF(入力シート!S22="", "", 入力シート!S22))</f>
        <v/>
      </c>
      <c r="AB18" s="13" t="str">
        <f>IF(入力シート!T22="", "", 入力シート!T22)</f>
        <v/>
      </c>
      <c r="AC18" s="13" t="str">
        <f>IF(入力シート!V22="", "", 入力シート!V22)</f>
        <v/>
      </c>
      <c r="AD18" s="13" t="str">
        <f>IF(入力シート!W22="", "", 入力シート!W22)</f>
        <v/>
      </c>
      <c r="AT18" s="13" t="str">
        <f t="shared" si="4"/>
        <v/>
      </c>
    </row>
    <row r="19" spans="1:46">
      <c r="A19" s="13" t="str">
        <f>入力シート!A23</f>
        <v/>
      </c>
      <c r="B19" s="13" t="str">
        <f>IF(入力シート!B23="", "", 入力シート!B23)</f>
        <v/>
      </c>
      <c r="C19" s="13" t="str">
        <f>IF(入力シート!C23="", "", 入力シート!C23)</f>
        <v/>
      </c>
      <c r="D19" s="13" t="str">
        <f>IF(入力シート!D23="", "", 入力シート!D23)</f>
        <v/>
      </c>
      <c r="E19" s="13" t="str">
        <f t="shared" si="0"/>
        <v/>
      </c>
      <c r="F19" s="13" t="str">
        <f t="shared" si="1"/>
        <v/>
      </c>
      <c r="G19" s="13" t="str">
        <f t="shared" si="2"/>
        <v/>
      </c>
      <c r="H19" s="13" t="str">
        <f t="shared" si="3"/>
        <v/>
      </c>
      <c r="I19" s="13" t="str">
        <f>IF(入力シート!E23="", "", 入力シート!E23)</f>
        <v/>
      </c>
      <c r="J19" s="13" t="str">
        <f>IF(入力シート!F23="", "", 入力シート!F23)</f>
        <v/>
      </c>
      <c r="K19" s="13" t="str">
        <f>IF(入力シート!H23="", "", 入力シート!H23)</f>
        <v/>
      </c>
      <c r="L19" s="13" t="str">
        <f>IF(入力シート!I23="", "", 入力シート!I23)</f>
        <v/>
      </c>
      <c r="M19" s="13" t="str">
        <f>IF(入力シート!J23="", "", 入力シート!J23)</f>
        <v/>
      </c>
      <c r="N19" s="13" t="str">
        <f>IF(入力シート!K23="", "", 入力シート!K23)</f>
        <v/>
      </c>
      <c r="O19" s="13" t="str">
        <f>IF(入力シート!L23="", "", 入力シート!L23)</f>
        <v/>
      </c>
      <c r="P19" s="13" t="str">
        <f>IF(A19="","",入力シート!$N$1)</f>
        <v/>
      </c>
      <c r="Q19" s="13" t="str">
        <f>IF(P19="", "", 大会申込一覧表!$P$6)</f>
        <v/>
      </c>
      <c r="R19" s="13" t="str">
        <f>IF(P19="", "", 大会申込一覧表!$E$6)</f>
        <v/>
      </c>
      <c r="T19" s="13" t="str">
        <f>IF(入力シート!M23="", "", 入力シート!M23)</f>
        <v/>
      </c>
      <c r="U19" s="13" t="str">
        <f>IF(V19="", "", IF($K19="男", VLOOKUP(V19, データ!$B$2:$C$101, 2, FALSE), IF($K19="女", VLOOKUP(V19, データ!$F$2:$H$101, 2, FALSE), "")))</f>
        <v/>
      </c>
      <c r="V19" s="13" t="str">
        <f>IF(A19="","",IF(入力シート!N23="", "", 入力シート!N23))</f>
        <v/>
      </c>
      <c r="W19" s="13" t="str">
        <f>IF(入力シート!O23="", "", 入力シート!O23)</f>
        <v/>
      </c>
      <c r="X19" s="13" t="str">
        <f>IF(入力シート!Q23="", "", 入力シート!Q23)</f>
        <v/>
      </c>
      <c r="Y19" s="13" t="str">
        <f>IF(入力シート!R23="", "", 入力シート!R23)</f>
        <v/>
      </c>
      <c r="Z19" s="13" t="str">
        <f>IF(AA19="", "", IF($K19="男", VLOOKUP(AA19, データ!$B$2:$C$101, 2, FALSE), IF($K19="女", VLOOKUP(AA19, データ!$F$2:$H$101, 2, FALSE), "")))</f>
        <v/>
      </c>
      <c r="AA19" s="13" t="str">
        <f>IF(A19="","",IF(入力シート!S23="", "", 入力シート!S23))</f>
        <v/>
      </c>
      <c r="AB19" s="13" t="str">
        <f>IF(入力シート!T23="", "", 入力シート!T23)</f>
        <v/>
      </c>
      <c r="AC19" s="13" t="str">
        <f>IF(入力シート!V23="", "", 入力シート!V23)</f>
        <v/>
      </c>
      <c r="AD19" s="13" t="str">
        <f>IF(入力シート!W23="", "", 入力シート!W23)</f>
        <v/>
      </c>
      <c r="AT19" s="13" t="str">
        <f t="shared" si="4"/>
        <v/>
      </c>
    </row>
    <row r="20" spans="1:46">
      <c r="A20" s="13" t="str">
        <f>入力シート!A24</f>
        <v/>
      </c>
      <c r="B20" s="13" t="str">
        <f>IF(入力シート!B24="", "", 入力シート!B24)</f>
        <v/>
      </c>
      <c r="C20" s="13" t="str">
        <f>IF(入力シート!C24="", "", 入力シート!C24)</f>
        <v/>
      </c>
      <c r="D20" s="13" t="str">
        <f>IF(入力シート!D24="", "", 入力シート!D24)</f>
        <v/>
      </c>
      <c r="E20" s="13" t="str">
        <f t="shared" si="0"/>
        <v/>
      </c>
      <c r="F20" s="13" t="str">
        <f t="shared" si="1"/>
        <v/>
      </c>
      <c r="G20" s="13" t="str">
        <f t="shared" si="2"/>
        <v/>
      </c>
      <c r="H20" s="13" t="str">
        <f t="shared" si="3"/>
        <v/>
      </c>
      <c r="I20" s="13" t="str">
        <f>IF(入力シート!E24="", "", 入力シート!E24)</f>
        <v/>
      </c>
      <c r="J20" s="13" t="str">
        <f>IF(入力シート!F24="", "", 入力シート!F24)</f>
        <v/>
      </c>
      <c r="K20" s="13" t="str">
        <f>IF(入力シート!H24="", "", 入力シート!H24)</f>
        <v/>
      </c>
      <c r="L20" s="13" t="str">
        <f>IF(入力シート!I24="", "", 入力シート!I24)</f>
        <v/>
      </c>
      <c r="M20" s="13" t="str">
        <f>IF(入力シート!J24="", "", 入力シート!J24)</f>
        <v/>
      </c>
      <c r="N20" s="13" t="str">
        <f>IF(入力シート!K24="", "", 入力シート!K24)</f>
        <v/>
      </c>
      <c r="O20" s="13" t="str">
        <f>IF(入力シート!L24="", "", 入力シート!L24)</f>
        <v/>
      </c>
      <c r="P20" s="13" t="str">
        <f>IF(A20="","",入力シート!$N$1)</f>
        <v/>
      </c>
      <c r="Q20" s="13" t="str">
        <f>IF(P20="", "", 大会申込一覧表!$P$6)</f>
        <v/>
      </c>
      <c r="R20" s="13" t="str">
        <f>IF(P20="", "", 大会申込一覧表!$E$6)</f>
        <v/>
      </c>
      <c r="T20" s="13" t="str">
        <f>IF(入力シート!M24="", "", 入力シート!M24)</f>
        <v/>
      </c>
      <c r="U20" s="13" t="str">
        <f>IF(V20="", "", IF($K20="男", VLOOKUP(V20, データ!$B$2:$C$101, 2, FALSE), IF($K20="女", VLOOKUP(V20, データ!$F$2:$H$101, 2, FALSE), "")))</f>
        <v/>
      </c>
      <c r="V20" s="13" t="str">
        <f>IF(A20="","",IF(入力シート!N24="", "", 入力シート!N24))</f>
        <v/>
      </c>
      <c r="W20" s="13" t="str">
        <f>IF(入力シート!O24="", "", 入力シート!O24)</f>
        <v/>
      </c>
      <c r="X20" s="13" t="str">
        <f>IF(入力シート!Q24="", "", 入力シート!Q24)</f>
        <v/>
      </c>
      <c r="Y20" s="13" t="str">
        <f>IF(入力シート!R24="", "", 入力シート!R24)</f>
        <v/>
      </c>
      <c r="Z20" s="13" t="str">
        <f>IF(AA20="", "", IF($K20="男", VLOOKUP(AA20, データ!$B$2:$C$101, 2, FALSE), IF($K20="女", VLOOKUP(AA20, データ!$F$2:$H$101, 2, FALSE), "")))</f>
        <v/>
      </c>
      <c r="AA20" s="13" t="str">
        <f>IF(A20="","",IF(入力シート!S24="", "", 入力シート!S24))</f>
        <v/>
      </c>
      <c r="AB20" s="13" t="str">
        <f>IF(入力シート!T24="", "", 入力シート!T24)</f>
        <v/>
      </c>
      <c r="AC20" s="13" t="str">
        <f>IF(入力シート!V24="", "", 入力シート!V24)</f>
        <v/>
      </c>
      <c r="AD20" s="13" t="str">
        <f>IF(入力シート!W24="", "", 入力シート!W24)</f>
        <v/>
      </c>
      <c r="AT20" s="13" t="str">
        <f t="shared" si="4"/>
        <v/>
      </c>
    </row>
    <row r="21" spans="1:46">
      <c r="A21" s="13" t="str">
        <f>入力シート!A25</f>
        <v/>
      </c>
      <c r="B21" s="13" t="str">
        <f>IF(入力シート!B25="", "", 入力シート!B25)</f>
        <v/>
      </c>
      <c r="C21" s="13" t="str">
        <f>IF(入力シート!C25="", "", 入力シート!C25)</f>
        <v/>
      </c>
      <c r="D21" s="13" t="str">
        <f>IF(入力シート!D25="", "", 入力シート!D25)</f>
        <v/>
      </c>
      <c r="E21" s="13" t="str">
        <f t="shared" si="0"/>
        <v/>
      </c>
      <c r="F21" s="13" t="str">
        <f t="shared" si="1"/>
        <v/>
      </c>
      <c r="G21" s="13" t="str">
        <f t="shared" si="2"/>
        <v/>
      </c>
      <c r="H21" s="13" t="str">
        <f t="shared" si="3"/>
        <v/>
      </c>
      <c r="I21" s="13" t="str">
        <f>IF(入力シート!E25="", "", 入力シート!E25)</f>
        <v/>
      </c>
      <c r="J21" s="13" t="str">
        <f>IF(入力シート!F25="", "", 入力シート!F25)</f>
        <v/>
      </c>
      <c r="K21" s="13" t="str">
        <f>IF(入力シート!H25="", "", 入力シート!H25)</f>
        <v/>
      </c>
      <c r="L21" s="13" t="str">
        <f>IF(入力シート!I25="", "", 入力シート!I25)</f>
        <v/>
      </c>
      <c r="M21" s="13" t="str">
        <f>IF(入力シート!J25="", "", 入力シート!J25)</f>
        <v/>
      </c>
      <c r="N21" s="13" t="str">
        <f>IF(入力シート!K25="", "", 入力シート!K25)</f>
        <v/>
      </c>
      <c r="O21" s="13" t="str">
        <f>IF(入力シート!L25="", "", 入力シート!L25)</f>
        <v/>
      </c>
      <c r="P21" s="13" t="str">
        <f>IF(A21="","",入力シート!$N$1)</f>
        <v/>
      </c>
      <c r="Q21" s="13" t="str">
        <f>IF(P21="", "", 大会申込一覧表!$P$6)</f>
        <v/>
      </c>
      <c r="R21" s="13" t="str">
        <f>IF(P21="", "", 大会申込一覧表!$E$6)</f>
        <v/>
      </c>
      <c r="T21" s="13" t="str">
        <f>IF(入力シート!M25="", "", 入力シート!M25)</f>
        <v/>
      </c>
      <c r="U21" s="13" t="str">
        <f>IF(V21="", "", IF($K21="男", VLOOKUP(V21, データ!$B$2:$C$101, 2, FALSE), IF($K21="女", VLOOKUP(V21, データ!$F$2:$H$101, 2, FALSE), "")))</f>
        <v/>
      </c>
      <c r="V21" s="13" t="str">
        <f>IF(A21="","",IF(入力シート!N25="", "", 入力シート!N25))</f>
        <v/>
      </c>
      <c r="W21" s="13" t="str">
        <f>IF(入力シート!O25="", "", 入力シート!O25)</f>
        <v/>
      </c>
      <c r="X21" s="13" t="str">
        <f>IF(入力シート!Q25="", "", 入力シート!Q25)</f>
        <v/>
      </c>
      <c r="Y21" s="13" t="str">
        <f>IF(入力シート!R25="", "", 入力シート!R25)</f>
        <v/>
      </c>
      <c r="Z21" s="13" t="str">
        <f>IF(AA21="", "", IF($K21="男", VLOOKUP(AA21, データ!$B$2:$C$101, 2, FALSE), IF($K21="女", VLOOKUP(AA21, データ!$F$2:$H$101, 2, FALSE), "")))</f>
        <v/>
      </c>
      <c r="AA21" s="13" t="str">
        <f>IF(A21="","",IF(入力シート!S25="", "", 入力シート!S25))</f>
        <v/>
      </c>
      <c r="AB21" s="13" t="str">
        <f>IF(入力シート!T25="", "", 入力シート!T25)</f>
        <v/>
      </c>
      <c r="AC21" s="13" t="str">
        <f>IF(入力シート!V25="", "", 入力シート!V25)</f>
        <v/>
      </c>
      <c r="AD21" s="13" t="str">
        <f>IF(入力シート!W25="", "", 入力シート!W25)</f>
        <v/>
      </c>
      <c r="AT21" s="13" t="str">
        <f t="shared" si="4"/>
        <v/>
      </c>
    </row>
    <row r="22" spans="1:46">
      <c r="A22" s="13" t="str">
        <f>入力シート!A26</f>
        <v/>
      </c>
      <c r="B22" s="13" t="str">
        <f>IF(入力シート!B26="", "", 入力シート!B26)</f>
        <v/>
      </c>
      <c r="C22" s="13" t="str">
        <f>IF(入力シート!C26="", "", 入力シート!C26)</f>
        <v/>
      </c>
      <c r="D22" s="13" t="str">
        <f>IF(入力シート!D26="", "", 入力シート!D26)</f>
        <v/>
      </c>
      <c r="E22" s="13" t="str">
        <f t="shared" si="0"/>
        <v/>
      </c>
      <c r="F22" s="13" t="str">
        <f t="shared" si="1"/>
        <v/>
      </c>
      <c r="G22" s="13" t="str">
        <f t="shared" si="2"/>
        <v/>
      </c>
      <c r="H22" s="13" t="str">
        <f t="shared" si="3"/>
        <v/>
      </c>
      <c r="I22" s="13" t="str">
        <f>IF(入力シート!E26="", "", 入力シート!E26)</f>
        <v/>
      </c>
      <c r="J22" s="13" t="str">
        <f>IF(入力シート!F26="", "", 入力シート!F26)</f>
        <v/>
      </c>
      <c r="K22" s="13" t="str">
        <f>IF(入力シート!H26="", "", 入力シート!H26)</f>
        <v/>
      </c>
      <c r="L22" s="13" t="str">
        <f>IF(入力シート!I26="", "", 入力シート!I26)</f>
        <v/>
      </c>
      <c r="M22" s="13" t="str">
        <f>IF(入力シート!J26="", "", 入力シート!J26)</f>
        <v/>
      </c>
      <c r="N22" s="13" t="str">
        <f>IF(入力シート!K26="", "", 入力シート!K26)</f>
        <v/>
      </c>
      <c r="O22" s="13" t="str">
        <f>IF(入力シート!L26="", "", 入力シート!L26)</f>
        <v/>
      </c>
      <c r="P22" s="13" t="str">
        <f>IF(A22="","",入力シート!$N$1)</f>
        <v/>
      </c>
      <c r="Q22" s="13" t="str">
        <f>IF(P22="", "", 大会申込一覧表!$P$6)</f>
        <v/>
      </c>
      <c r="R22" s="13" t="str">
        <f>IF(P22="", "", 大会申込一覧表!$E$6)</f>
        <v/>
      </c>
      <c r="T22" s="13" t="str">
        <f>IF(入力シート!M26="", "", 入力シート!M26)</f>
        <v/>
      </c>
      <c r="U22" s="13" t="str">
        <f>IF(V22="", "", IF($K22="男", VLOOKUP(V22, データ!$B$2:$C$101, 2, FALSE), IF($K22="女", VLOOKUP(V22, データ!$F$2:$H$101, 2, FALSE), "")))</f>
        <v/>
      </c>
      <c r="V22" s="13" t="str">
        <f>IF(A22="","",IF(入力シート!N26="", "", 入力シート!N26))</f>
        <v/>
      </c>
      <c r="W22" s="13" t="str">
        <f>IF(入力シート!O26="", "", 入力シート!O26)</f>
        <v/>
      </c>
      <c r="X22" s="13" t="str">
        <f>IF(入力シート!Q26="", "", 入力シート!Q26)</f>
        <v/>
      </c>
      <c r="Y22" s="13" t="str">
        <f>IF(入力シート!R26="", "", 入力シート!R26)</f>
        <v/>
      </c>
      <c r="Z22" s="13" t="str">
        <f>IF(AA22="", "", IF($K22="男", VLOOKUP(AA22, データ!$B$2:$C$101, 2, FALSE), IF($K22="女", VLOOKUP(AA22, データ!$F$2:$H$101, 2, FALSE), "")))</f>
        <v/>
      </c>
      <c r="AA22" s="13" t="str">
        <f>IF(A22="","",IF(入力シート!S26="", "", 入力シート!S26))</f>
        <v/>
      </c>
      <c r="AB22" s="13" t="str">
        <f>IF(入力シート!T26="", "", 入力シート!T26)</f>
        <v/>
      </c>
      <c r="AC22" s="13" t="str">
        <f>IF(入力シート!V26="", "", 入力シート!V26)</f>
        <v/>
      </c>
      <c r="AD22" s="13" t="str">
        <f>IF(入力シート!W26="", "", 入力シート!W26)</f>
        <v/>
      </c>
      <c r="AT22" s="13" t="str">
        <f t="shared" si="4"/>
        <v/>
      </c>
    </row>
    <row r="23" spans="1:46">
      <c r="A23" s="13" t="str">
        <f>入力シート!A27</f>
        <v/>
      </c>
      <c r="B23" s="13" t="str">
        <f>IF(入力シート!B27="", "", 入力シート!B27)</f>
        <v/>
      </c>
      <c r="C23" s="13" t="str">
        <f>IF(入力シート!C27="", "", 入力シート!C27)</f>
        <v/>
      </c>
      <c r="D23" s="13" t="str">
        <f>IF(入力シート!D27="", "", 入力シート!D27)</f>
        <v/>
      </c>
      <c r="E23" s="13" t="str">
        <f t="shared" si="0"/>
        <v/>
      </c>
      <c r="F23" s="13" t="str">
        <f t="shared" si="1"/>
        <v/>
      </c>
      <c r="G23" s="13" t="str">
        <f t="shared" si="2"/>
        <v/>
      </c>
      <c r="H23" s="13" t="str">
        <f t="shared" si="3"/>
        <v/>
      </c>
      <c r="I23" s="13" t="str">
        <f>IF(入力シート!E27="", "", 入力シート!E27)</f>
        <v/>
      </c>
      <c r="J23" s="13" t="str">
        <f>IF(入力シート!F27="", "", 入力シート!F27)</f>
        <v/>
      </c>
      <c r="K23" s="13" t="str">
        <f>IF(入力シート!H27="", "", 入力シート!H27)</f>
        <v/>
      </c>
      <c r="L23" s="13" t="str">
        <f>IF(入力シート!I27="", "", 入力シート!I27)</f>
        <v/>
      </c>
      <c r="M23" s="13" t="str">
        <f>IF(入力シート!J27="", "", 入力シート!J27)</f>
        <v/>
      </c>
      <c r="N23" s="13" t="str">
        <f>IF(入力シート!K27="", "", 入力シート!K27)</f>
        <v/>
      </c>
      <c r="O23" s="13" t="str">
        <f>IF(入力シート!L27="", "", 入力シート!L27)</f>
        <v/>
      </c>
      <c r="P23" s="13" t="str">
        <f>IF(A23="","",入力シート!$N$1)</f>
        <v/>
      </c>
      <c r="Q23" s="13" t="str">
        <f>IF(P23="", "", 大会申込一覧表!$P$6)</f>
        <v/>
      </c>
      <c r="R23" s="13" t="str">
        <f>IF(P23="", "", 大会申込一覧表!$E$6)</f>
        <v/>
      </c>
      <c r="T23" s="13" t="str">
        <f>IF(入力シート!M27="", "", 入力シート!M27)</f>
        <v/>
      </c>
      <c r="U23" s="13" t="str">
        <f>IF(V23="", "", IF($K23="男", VLOOKUP(V23, データ!$B$2:$C$101, 2, FALSE), IF($K23="女", VLOOKUP(V23, データ!$F$2:$H$101, 2, FALSE), "")))</f>
        <v/>
      </c>
      <c r="V23" s="13" t="str">
        <f>IF(A23="","",IF(入力シート!N27="", "", 入力シート!N27))</f>
        <v/>
      </c>
      <c r="W23" s="13" t="str">
        <f>IF(入力シート!O27="", "", 入力シート!O27)</f>
        <v/>
      </c>
      <c r="X23" s="13" t="str">
        <f>IF(入力シート!Q27="", "", 入力シート!Q27)</f>
        <v/>
      </c>
      <c r="Y23" s="13" t="str">
        <f>IF(入力シート!R27="", "", 入力シート!R27)</f>
        <v/>
      </c>
      <c r="Z23" s="13" t="str">
        <f>IF(AA23="", "", IF($K23="男", VLOOKUP(AA23, データ!$B$2:$C$101, 2, FALSE), IF($K23="女", VLOOKUP(AA23, データ!$F$2:$H$101, 2, FALSE), "")))</f>
        <v/>
      </c>
      <c r="AA23" s="13" t="str">
        <f>IF(A23="","",IF(入力シート!S27="", "", 入力シート!S27))</f>
        <v/>
      </c>
      <c r="AB23" s="13" t="str">
        <f>IF(入力シート!T27="", "", 入力シート!T27)</f>
        <v/>
      </c>
      <c r="AC23" s="13" t="str">
        <f>IF(入力シート!V27="", "", 入力シート!V27)</f>
        <v/>
      </c>
      <c r="AD23" s="13" t="str">
        <f>IF(入力シート!W27="", "", 入力シート!W27)</f>
        <v/>
      </c>
      <c r="AT23" s="13" t="str">
        <f t="shared" si="4"/>
        <v/>
      </c>
    </row>
    <row r="24" spans="1:46">
      <c r="A24" s="13" t="str">
        <f>入力シート!A28</f>
        <v/>
      </c>
      <c r="B24" s="13" t="str">
        <f>IF(入力シート!B28="", "", 入力シート!B28)</f>
        <v/>
      </c>
      <c r="C24" s="13" t="str">
        <f>IF(入力シート!C28="", "", 入力シート!C28)</f>
        <v/>
      </c>
      <c r="D24" s="13" t="str">
        <f>IF(入力シート!D28="", "", 入力シート!D28)</f>
        <v/>
      </c>
      <c r="E24" s="13" t="str">
        <f t="shared" ref="E24:E52" si="5">IF(C24="", "", C24)</f>
        <v/>
      </c>
      <c r="F24" s="13" t="str">
        <f t="shared" ref="F24:F52" si="6">IF(D24="", "", D24)</f>
        <v/>
      </c>
      <c r="G24" s="13" t="str">
        <f t="shared" ref="G24:G52" si="7">IF(C24="", "", C24)</f>
        <v/>
      </c>
      <c r="H24" s="13" t="str">
        <f t="shared" ref="H24:H52" si="8">IF(D24="", "", D24)</f>
        <v/>
      </c>
      <c r="I24" s="13" t="str">
        <f>IF(入力シート!E28="", "", 入力シート!E28)</f>
        <v/>
      </c>
      <c r="J24" s="13" t="str">
        <f>IF(入力シート!F28="", "", 入力シート!F28)</f>
        <v/>
      </c>
      <c r="K24" s="13" t="str">
        <f>IF(入力シート!H28="", "", 入力シート!H28)</f>
        <v/>
      </c>
      <c r="L24" s="13" t="str">
        <f>IF(入力シート!I28="", "", 入力シート!I28)</f>
        <v/>
      </c>
      <c r="M24" s="13" t="str">
        <f>IF(入力シート!J28="", "", 入力シート!J28)</f>
        <v/>
      </c>
      <c r="N24" s="13" t="str">
        <f>IF(入力シート!K28="", "", 入力シート!K28)</f>
        <v/>
      </c>
      <c r="O24" s="13" t="str">
        <f>IF(入力シート!L28="", "", 入力シート!L28)</f>
        <v/>
      </c>
      <c r="P24" s="13" t="str">
        <f>IF(A24="","",入力シート!$N$1)</f>
        <v/>
      </c>
      <c r="Q24" s="13" t="str">
        <f>IF(P24="", "", 大会申込一覧表!$P$6)</f>
        <v/>
      </c>
      <c r="R24" s="13" t="str">
        <f>IF(P24="", "", 大会申込一覧表!$E$6)</f>
        <v/>
      </c>
      <c r="T24" s="13" t="str">
        <f>IF(入力シート!M28="", "", 入力シート!M28)</f>
        <v/>
      </c>
      <c r="U24" s="13" t="str">
        <f>IF(V24="", "", IF($K24="男", VLOOKUP(V24, データ!$B$2:$C$101, 2, FALSE), IF($K24="女", VLOOKUP(V24, データ!$F$2:$H$101, 2, FALSE), "")))</f>
        <v/>
      </c>
      <c r="V24" s="13" t="str">
        <f>IF(A24="","",IF(入力シート!N28="", "", 入力シート!N28))</f>
        <v/>
      </c>
      <c r="W24" s="13" t="str">
        <f>IF(入力シート!O28="", "", 入力シート!O28)</f>
        <v/>
      </c>
      <c r="X24" s="13" t="str">
        <f>IF(入力シート!Q28="", "", 入力シート!Q28)</f>
        <v/>
      </c>
      <c r="Y24" s="13" t="str">
        <f>IF(入力シート!R28="", "", 入力シート!R28)</f>
        <v/>
      </c>
      <c r="Z24" s="13" t="str">
        <f>IF(AA24="", "", IF($K24="男", VLOOKUP(AA24, データ!$B$2:$C$101, 2, FALSE), IF($K24="女", VLOOKUP(AA24, データ!$F$2:$H$101, 2, FALSE), "")))</f>
        <v/>
      </c>
      <c r="AA24" s="13" t="str">
        <f>IF(A24="","",IF(入力シート!S28="", "", 入力シート!S28))</f>
        <v/>
      </c>
      <c r="AB24" s="13" t="str">
        <f>IF(入力シート!T28="", "", 入力シート!T28)</f>
        <v/>
      </c>
      <c r="AC24" s="13" t="str">
        <f>IF(入力シート!V28="", "", 入力シート!V28)</f>
        <v/>
      </c>
      <c r="AD24" s="13" t="str">
        <f>IF(入力シート!W28="", "", 入力シート!W28)</f>
        <v/>
      </c>
      <c r="AT24" s="13" t="str">
        <f t="shared" si="4"/>
        <v/>
      </c>
    </row>
    <row r="25" spans="1:46">
      <c r="A25" s="13" t="str">
        <f>入力シート!A29</f>
        <v/>
      </c>
      <c r="B25" s="13" t="str">
        <f>IF(入力シート!B29="", "", 入力シート!B29)</f>
        <v/>
      </c>
      <c r="C25" s="13" t="str">
        <f>IF(入力シート!C29="", "", 入力シート!C29)</f>
        <v/>
      </c>
      <c r="D25" s="13" t="str">
        <f>IF(入力シート!D29="", "", 入力シート!D29)</f>
        <v/>
      </c>
      <c r="E25" s="13" t="str">
        <f t="shared" si="5"/>
        <v/>
      </c>
      <c r="F25" s="13" t="str">
        <f t="shared" si="6"/>
        <v/>
      </c>
      <c r="G25" s="13" t="str">
        <f t="shared" si="7"/>
        <v/>
      </c>
      <c r="H25" s="13" t="str">
        <f t="shared" si="8"/>
        <v/>
      </c>
      <c r="I25" s="13" t="str">
        <f>IF(入力シート!E29="", "", 入力シート!E29)</f>
        <v/>
      </c>
      <c r="J25" s="13" t="str">
        <f>IF(入力シート!F29="", "", 入力シート!F29)</f>
        <v/>
      </c>
      <c r="K25" s="13" t="str">
        <f>IF(入力シート!H29="", "", 入力シート!H29)</f>
        <v/>
      </c>
      <c r="L25" s="13" t="str">
        <f>IF(入力シート!I29="", "", 入力シート!I29)</f>
        <v/>
      </c>
      <c r="M25" s="13" t="str">
        <f>IF(入力シート!J29="", "", 入力シート!J29)</f>
        <v/>
      </c>
      <c r="N25" s="13" t="str">
        <f>IF(入力シート!K29="", "", 入力シート!K29)</f>
        <v/>
      </c>
      <c r="O25" s="13" t="str">
        <f>IF(入力シート!L29="", "", 入力シート!L29)</f>
        <v/>
      </c>
      <c r="P25" s="13" t="str">
        <f>IF(A25="","",入力シート!$N$1)</f>
        <v/>
      </c>
      <c r="Q25" s="13" t="str">
        <f>IF(P25="", "", 大会申込一覧表!$P$6)</f>
        <v/>
      </c>
      <c r="R25" s="13" t="str">
        <f>IF(P25="", "", 大会申込一覧表!$E$6)</f>
        <v/>
      </c>
      <c r="T25" s="13" t="str">
        <f>IF(入力シート!M29="", "", 入力シート!M29)</f>
        <v/>
      </c>
      <c r="U25" s="13" t="str">
        <f>IF(V25="", "", IF($K25="男", VLOOKUP(V25, データ!$B$2:$C$101, 2, FALSE), IF($K25="女", VLOOKUP(V25, データ!$F$2:$H$101, 2, FALSE), "")))</f>
        <v/>
      </c>
      <c r="V25" s="13" t="str">
        <f>IF(A25="","",IF(入力シート!N29="", "", 入力シート!N29))</f>
        <v/>
      </c>
      <c r="W25" s="13" t="str">
        <f>IF(入力シート!O29="", "", 入力シート!O29)</f>
        <v/>
      </c>
      <c r="X25" s="13" t="str">
        <f>IF(入力シート!Q29="", "", 入力シート!Q29)</f>
        <v/>
      </c>
      <c r="Y25" s="13" t="str">
        <f>IF(入力シート!R29="", "", 入力シート!R29)</f>
        <v/>
      </c>
      <c r="Z25" s="13" t="str">
        <f>IF(AA25="", "", IF($K25="男", VLOOKUP(AA25, データ!$B$2:$C$101, 2, FALSE), IF($K25="女", VLOOKUP(AA25, データ!$F$2:$H$101, 2, FALSE), "")))</f>
        <v/>
      </c>
      <c r="AA25" s="13" t="str">
        <f>IF(A25="","",IF(入力シート!S29="", "", 入力シート!S29))</f>
        <v/>
      </c>
      <c r="AB25" s="13" t="str">
        <f>IF(入力シート!T29="", "", 入力シート!T29)</f>
        <v/>
      </c>
      <c r="AC25" s="13" t="str">
        <f>IF(入力シート!V29="", "", 入力シート!V29)</f>
        <v/>
      </c>
      <c r="AD25" s="13" t="str">
        <f>IF(入力シート!W29="", "", 入力シート!W29)</f>
        <v/>
      </c>
      <c r="AT25" s="13" t="str">
        <f t="shared" si="4"/>
        <v/>
      </c>
    </row>
    <row r="26" spans="1:46">
      <c r="A26" s="13" t="str">
        <f>入力シート!A30</f>
        <v/>
      </c>
      <c r="B26" s="13" t="str">
        <f>IF(入力シート!B30="", "", 入力シート!B30)</f>
        <v/>
      </c>
      <c r="C26" s="13" t="str">
        <f>IF(入力シート!C30="", "", 入力シート!C30)</f>
        <v/>
      </c>
      <c r="D26" s="13" t="str">
        <f>IF(入力シート!D30="", "", 入力シート!D30)</f>
        <v/>
      </c>
      <c r="E26" s="13" t="str">
        <f t="shared" si="5"/>
        <v/>
      </c>
      <c r="F26" s="13" t="str">
        <f t="shared" si="6"/>
        <v/>
      </c>
      <c r="G26" s="13" t="str">
        <f t="shared" si="7"/>
        <v/>
      </c>
      <c r="H26" s="13" t="str">
        <f t="shared" si="8"/>
        <v/>
      </c>
      <c r="I26" s="13" t="str">
        <f>IF(入力シート!E30="", "", 入力シート!E30)</f>
        <v/>
      </c>
      <c r="J26" s="13" t="str">
        <f>IF(入力シート!F30="", "", 入力シート!F30)</f>
        <v/>
      </c>
      <c r="K26" s="13" t="str">
        <f>IF(入力シート!H30="", "", 入力シート!H30)</f>
        <v/>
      </c>
      <c r="L26" s="13" t="str">
        <f>IF(入力シート!I30="", "", 入力シート!I30)</f>
        <v/>
      </c>
      <c r="M26" s="13" t="str">
        <f>IF(入力シート!J30="", "", 入力シート!J30)</f>
        <v/>
      </c>
      <c r="N26" s="13" t="str">
        <f>IF(入力シート!K30="", "", 入力シート!K30)</f>
        <v/>
      </c>
      <c r="O26" s="13" t="str">
        <f>IF(入力シート!L30="", "", 入力シート!L30)</f>
        <v/>
      </c>
      <c r="P26" s="13" t="str">
        <f>IF(A26="","",入力シート!$N$1)</f>
        <v/>
      </c>
      <c r="Q26" s="13" t="str">
        <f>IF(P26="", "", 大会申込一覧表!$P$6)</f>
        <v/>
      </c>
      <c r="R26" s="13" t="str">
        <f>IF(P26="", "", 大会申込一覧表!$E$6)</f>
        <v/>
      </c>
      <c r="T26" s="13" t="str">
        <f>IF(入力シート!M30="", "", 入力シート!M30)</f>
        <v/>
      </c>
      <c r="U26" s="13" t="str">
        <f>IF(V26="", "", IF($K26="男", VLOOKUP(V26, データ!$B$2:$C$101, 2, FALSE), IF($K26="女", VLOOKUP(V26, データ!$F$2:$H$101, 2, FALSE), "")))</f>
        <v/>
      </c>
      <c r="V26" s="13" t="str">
        <f>IF(A26="","",IF(入力シート!N30="", "", 入力シート!N30))</f>
        <v/>
      </c>
      <c r="W26" s="13" t="str">
        <f>IF(入力シート!O30="", "", 入力シート!O30)</f>
        <v/>
      </c>
      <c r="X26" s="13" t="str">
        <f>IF(入力シート!Q30="", "", 入力シート!Q30)</f>
        <v/>
      </c>
      <c r="Y26" s="13" t="str">
        <f>IF(入力シート!R30="", "", 入力シート!R30)</f>
        <v/>
      </c>
      <c r="Z26" s="13" t="str">
        <f>IF(AA26="", "", IF($K26="男", VLOOKUP(AA26, データ!$B$2:$C$101, 2, FALSE), IF($K26="女", VLOOKUP(AA26, データ!$F$2:$H$101, 2, FALSE), "")))</f>
        <v/>
      </c>
      <c r="AA26" s="13" t="str">
        <f>IF(A26="","",IF(入力シート!S30="", "", 入力シート!S30))</f>
        <v/>
      </c>
      <c r="AB26" s="13" t="str">
        <f>IF(入力シート!T30="", "", 入力シート!T30)</f>
        <v/>
      </c>
      <c r="AC26" s="13" t="str">
        <f>IF(入力シート!V30="", "", 入力シート!V30)</f>
        <v/>
      </c>
      <c r="AD26" s="13" t="str">
        <f>IF(入力シート!W30="", "", 入力シート!W30)</f>
        <v/>
      </c>
      <c r="AT26" s="13" t="str">
        <f t="shared" si="4"/>
        <v/>
      </c>
    </row>
    <row r="27" spans="1:46">
      <c r="A27" s="13" t="str">
        <f>入力シート!A31</f>
        <v/>
      </c>
      <c r="B27" s="13" t="str">
        <f>IF(入力シート!B31="", "", 入力シート!B31)</f>
        <v/>
      </c>
      <c r="C27" s="13" t="str">
        <f>IF(入力シート!C31="", "", 入力シート!C31)</f>
        <v/>
      </c>
      <c r="D27" s="13" t="str">
        <f>IF(入力シート!D31="", "", 入力シート!D31)</f>
        <v/>
      </c>
      <c r="E27" s="13" t="str">
        <f t="shared" si="5"/>
        <v/>
      </c>
      <c r="F27" s="13" t="str">
        <f t="shared" si="6"/>
        <v/>
      </c>
      <c r="G27" s="13" t="str">
        <f t="shared" si="7"/>
        <v/>
      </c>
      <c r="H27" s="13" t="str">
        <f t="shared" si="8"/>
        <v/>
      </c>
      <c r="I27" s="13" t="str">
        <f>IF(入力シート!E31="", "", 入力シート!E31)</f>
        <v/>
      </c>
      <c r="J27" s="13" t="str">
        <f>IF(入力シート!F31="", "", 入力シート!F31)</f>
        <v/>
      </c>
      <c r="K27" s="13" t="str">
        <f>IF(入力シート!H31="", "", 入力シート!H31)</f>
        <v/>
      </c>
      <c r="L27" s="13" t="str">
        <f>IF(入力シート!I31="", "", 入力シート!I31)</f>
        <v/>
      </c>
      <c r="M27" s="13" t="str">
        <f>IF(入力シート!J31="", "", 入力シート!J31)</f>
        <v/>
      </c>
      <c r="N27" s="13" t="str">
        <f>IF(入力シート!K31="", "", 入力シート!K31)</f>
        <v/>
      </c>
      <c r="O27" s="13" t="str">
        <f>IF(入力シート!L31="", "", 入力シート!L31)</f>
        <v/>
      </c>
      <c r="P27" s="13" t="str">
        <f>IF(A27="","",入力シート!$N$1)</f>
        <v/>
      </c>
      <c r="Q27" s="13" t="str">
        <f>IF(P27="", "", 大会申込一覧表!$P$6)</f>
        <v/>
      </c>
      <c r="R27" s="13" t="str">
        <f>IF(P27="", "", 大会申込一覧表!$E$6)</f>
        <v/>
      </c>
      <c r="T27" s="13" t="str">
        <f>IF(入力シート!M31="", "", 入力シート!M31)</f>
        <v/>
      </c>
      <c r="U27" s="13" t="str">
        <f>IF(V27="", "", IF($K27="男", VLOOKUP(V27, データ!$B$2:$C$101, 2, FALSE), IF($K27="女", VLOOKUP(V27, データ!$F$2:$H$101, 2, FALSE), "")))</f>
        <v/>
      </c>
      <c r="V27" s="13" t="str">
        <f>IF(A27="","",IF(入力シート!N31="", "", 入力シート!N31))</f>
        <v/>
      </c>
      <c r="W27" s="13" t="str">
        <f>IF(入力シート!O31="", "", 入力シート!O31)</f>
        <v/>
      </c>
      <c r="X27" s="13" t="str">
        <f>IF(入力シート!Q31="", "", 入力シート!Q31)</f>
        <v/>
      </c>
      <c r="Y27" s="13" t="str">
        <f>IF(入力シート!R31="", "", 入力シート!R31)</f>
        <v/>
      </c>
      <c r="Z27" s="13" t="str">
        <f>IF(AA27="", "", IF($K27="男", VLOOKUP(AA27, データ!$B$2:$C$101, 2, FALSE), IF($K27="女", VLOOKUP(AA27, データ!$F$2:$H$101, 2, FALSE), "")))</f>
        <v/>
      </c>
      <c r="AA27" s="13" t="str">
        <f>IF(A27="","",IF(入力シート!S31="", "", 入力シート!S31))</f>
        <v/>
      </c>
      <c r="AB27" s="13" t="str">
        <f>IF(入力シート!T31="", "", 入力シート!T31)</f>
        <v/>
      </c>
      <c r="AC27" s="13" t="str">
        <f>IF(入力シート!V31="", "", 入力シート!V31)</f>
        <v/>
      </c>
      <c r="AD27" s="13" t="str">
        <f>IF(入力シート!W31="", "", 入力シート!W31)</f>
        <v/>
      </c>
      <c r="AT27" s="13" t="str">
        <f t="shared" si="4"/>
        <v/>
      </c>
    </row>
    <row r="28" spans="1:46">
      <c r="A28" s="13" t="str">
        <f>入力シート!A32</f>
        <v/>
      </c>
      <c r="B28" s="13" t="str">
        <f>IF(入力シート!B32="", "", 入力シート!B32)</f>
        <v/>
      </c>
      <c r="C28" s="13" t="str">
        <f>IF(入力シート!C32="", "", 入力シート!C32)</f>
        <v/>
      </c>
      <c r="D28" s="13" t="str">
        <f>IF(入力シート!D32="", "", 入力シート!D32)</f>
        <v/>
      </c>
      <c r="E28" s="13" t="str">
        <f t="shared" si="5"/>
        <v/>
      </c>
      <c r="F28" s="13" t="str">
        <f t="shared" si="6"/>
        <v/>
      </c>
      <c r="G28" s="13" t="str">
        <f t="shared" si="7"/>
        <v/>
      </c>
      <c r="H28" s="13" t="str">
        <f t="shared" si="8"/>
        <v/>
      </c>
      <c r="I28" s="13" t="str">
        <f>IF(入力シート!E32="", "", 入力シート!E32)</f>
        <v/>
      </c>
      <c r="J28" s="13" t="str">
        <f>IF(入力シート!F32="", "", 入力シート!F32)</f>
        <v/>
      </c>
      <c r="K28" s="13" t="str">
        <f>IF(入力シート!H32="", "", 入力シート!H32)</f>
        <v/>
      </c>
      <c r="L28" s="13" t="str">
        <f>IF(入力シート!I32="", "", 入力シート!I32)</f>
        <v/>
      </c>
      <c r="M28" s="13" t="str">
        <f>IF(入力シート!J32="", "", 入力シート!J32)</f>
        <v/>
      </c>
      <c r="N28" s="13" t="str">
        <f>IF(入力シート!K32="", "", 入力シート!K32)</f>
        <v/>
      </c>
      <c r="O28" s="13" t="str">
        <f>IF(入力シート!L32="", "", 入力シート!L32)</f>
        <v/>
      </c>
      <c r="P28" s="13" t="str">
        <f>IF(A28="","",入力シート!$N$1)</f>
        <v/>
      </c>
      <c r="Q28" s="13" t="str">
        <f>IF(P28="", "", 大会申込一覧表!$P$6)</f>
        <v/>
      </c>
      <c r="R28" s="13" t="str">
        <f>IF(P28="", "", 大会申込一覧表!$E$6)</f>
        <v/>
      </c>
      <c r="T28" s="13" t="str">
        <f>IF(入力シート!M32="", "", 入力シート!M32)</f>
        <v/>
      </c>
      <c r="U28" s="13" t="str">
        <f>IF(V28="", "", IF($K28="男", VLOOKUP(V28, データ!$B$2:$C$101, 2, FALSE), IF($K28="女", VLOOKUP(V28, データ!$F$2:$H$101, 2, FALSE), "")))</f>
        <v/>
      </c>
      <c r="V28" s="13" t="str">
        <f>IF(A28="","",IF(入力シート!N32="", "", 入力シート!N32))</f>
        <v/>
      </c>
      <c r="W28" s="13" t="str">
        <f>IF(入力シート!O32="", "", 入力シート!O32)</f>
        <v/>
      </c>
      <c r="X28" s="13" t="str">
        <f>IF(入力シート!Q32="", "", 入力シート!Q32)</f>
        <v/>
      </c>
      <c r="Y28" s="13" t="str">
        <f>IF(入力シート!R32="", "", 入力シート!R32)</f>
        <v/>
      </c>
      <c r="Z28" s="13" t="str">
        <f>IF(AA28="", "", IF($K28="男", VLOOKUP(AA28, データ!$B$2:$C$101, 2, FALSE), IF($K28="女", VLOOKUP(AA28, データ!$F$2:$H$101, 2, FALSE), "")))</f>
        <v/>
      </c>
      <c r="AA28" s="13" t="str">
        <f>IF(A28="","",IF(入力シート!S32="", "", 入力シート!S32))</f>
        <v/>
      </c>
      <c r="AB28" s="13" t="str">
        <f>IF(入力シート!T32="", "", 入力シート!T32)</f>
        <v/>
      </c>
      <c r="AC28" s="13" t="str">
        <f>IF(入力シート!V32="", "", 入力シート!V32)</f>
        <v/>
      </c>
      <c r="AD28" s="13" t="str">
        <f>IF(入力シート!W32="", "", 入力シート!W32)</f>
        <v/>
      </c>
      <c r="AT28" s="13" t="str">
        <f t="shared" si="4"/>
        <v/>
      </c>
    </row>
    <row r="29" spans="1:46">
      <c r="A29" s="13" t="str">
        <f>入力シート!A33</f>
        <v/>
      </c>
      <c r="B29" s="13" t="str">
        <f>IF(入力シート!B33="", "", 入力シート!B33)</f>
        <v/>
      </c>
      <c r="C29" s="13" t="str">
        <f>IF(入力シート!C33="", "", 入力シート!C33)</f>
        <v/>
      </c>
      <c r="D29" s="13" t="str">
        <f>IF(入力シート!D33="", "", 入力シート!D33)</f>
        <v/>
      </c>
      <c r="E29" s="13" t="str">
        <f t="shared" si="5"/>
        <v/>
      </c>
      <c r="F29" s="13" t="str">
        <f t="shared" si="6"/>
        <v/>
      </c>
      <c r="G29" s="13" t="str">
        <f t="shared" si="7"/>
        <v/>
      </c>
      <c r="H29" s="13" t="str">
        <f t="shared" si="8"/>
        <v/>
      </c>
      <c r="I29" s="13" t="str">
        <f>IF(入力シート!E33="", "", 入力シート!E33)</f>
        <v/>
      </c>
      <c r="J29" s="13" t="str">
        <f>IF(入力シート!F33="", "", 入力シート!F33)</f>
        <v/>
      </c>
      <c r="K29" s="13" t="str">
        <f>IF(入力シート!H33="", "", 入力シート!H33)</f>
        <v/>
      </c>
      <c r="L29" s="13" t="str">
        <f>IF(入力シート!I33="", "", 入力シート!I33)</f>
        <v/>
      </c>
      <c r="M29" s="13" t="str">
        <f>IF(入力シート!J33="", "", 入力シート!J33)</f>
        <v/>
      </c>
      <c r="N29" s="13" t="str">
        <f>IF(入力シート!K33="", "", 入力シート!K33)</f>
        <v/>
      </c>
      <c r="O29" s="13" t="str">
        <f>IF(入力シート!L33="", "", 入力シート!L33)</f>
        <v/>
      </c>
      <c r="P29" s="13" t="str">
        <f>IF(A29="","",入力シート!$N$1)</f>
        <v/>
      </c>
      <c r="Q29" s="13" t="str">
        <f>IF(P29="", "", 大会申込一覧表!$P$6)</f>
        <v/>
      </c>
      <c r="R29" s="13" t="str">
        <f>IF(P29="", "", 大会申込一覧表!$E$6)</f>
        <v/>
      </c>
      <c r="T29" s="13" t="str">
        <f>IF(入力シート!M33="", "", 入力シート!M33)</f>
        <v/>
      </c>
      <c r="U29" s="13" t="str">
        <f>IF(V29="", "", IF($K29="男", VLOOKUP(V29, データ!$B$2:$C$101, 2, FALSE), IF($K29="女", VLOOKUP(V29, データ!$F$2:$H$101, 2, FALSE), "")))</f>
        <v/>
      </c>
      <c r="V29" s="13" t="str">
        <f>IF(A29="","",IF(入力シート!N33="", "", 入力シート!N33))</f>
        <v/>
      </c>
      <c r="W29" s="13" t="str">
        <f>IF(入力シート!O33="", "", 入力シート!O33)</f>
        <v/>
      </c>
      <c r="X29" s="13" t="str">
        <f>IF(入力シート!Q33="", "", 入力シート!Q33)</f>
        <v/>
      </c>
      <c r="Y29" s="13" t="str">
        <f>IF(入力シート!R33="", "", 入力シート!R33)</f>
        <v/>
      </c>
      <c r="Z29" s="13" t="str">
        <f>IF(AA29="", "", IF($K29="男", VLOOKUP(AA29, データ!$B$2:$C$101, 2, FALSE), IF($K29="女", VLOOKUP(AA29, データ!$F$2:$H$101, 2, FALSE), "")))</f>
        <v/>
      </c>
      <c r="AA29" s="13" t="str">
        <f>IF(A29="","",IF(入力シート!S33="", "", 入力シート!S33))</f>
        <v/>
      </c>
      <c r="AB29" s="13" t="str">
        <f>IF(入力シート!T33="", "", 入力シート!T33)</f>
        <v/>
      </c>
      <c r="AC29" s="13" t="str">
        <f>IF(入力シート!V33="", "", 入力シート!V33)</f>
        <v/>
      </c>
      <c r="AD29" s="13" t="str">
        <f>IF(入力シート!W33="", "", 入力シート!W33)</f>
        <v/>
      </c>
      <c r="AT29" s="13" t="str">
        <f t="shared" si="4"/>
        <v/>
      </c>
    </row>
    <row r="30" spans="1:46">
      <c r="A30" s="13" t="str">
        <f>入力シート!A34</f>
        <v/>
      </c>
      <c r="B30" s="13" t="str">
        <f>IF(入力シート!B34="", "", 入力シート!B34)</f>
        <v/>
      </c>
      <c r="C30" s="13" t="str">
        <f>IF(入力シート!C34="", "", 入力シート!C34)</f>
        <v/>
      </c>
      <c r="D30" s="13" t="str">
        <f>IF(入力シート!D34="", "", 入力シート!D34)</f>
        <v/>
      </c>
      <c r="E30" s="13" t="str">
        <f t="shared" si="5"/>
        <v/>
      </c>
      <c r="F30" s="13" t="str">
        <f t="shared" si="6"/>
        <v/>
      </c>
      <c r="G30" s="13" t="str">
        <f t="shared" si="7"/>
        <v/>
      </c>
      <c r="H30" s="13" t="str">
        <f t="shared" si="8"/>
        <v/>
      </c>
      <c r="I30" s="13" t="str">
        <f>IF(入力シート!E34="", "", 入力シート!E34)</f>
        <v/>
      </c>
      <c r="J30" s="13" t="str">
        <f>IF(入力シート!F34="", "", 入力シート!F34)</f>
        <v/>
      </c>
      <c r="K30" s="13" t="str">
        <f>IF(入力シート!H34="", "", 入力シート!H34)</f>
        <v/>
      </c>
      <c r="L30" s="13" t="str">
        <f>IF(入力シート!I34="", "", 入力シート!I34)</f>
        <v/>
      </c>
      <c r="M30" s="13" t="str">
        <f>IF(入力シート!J34="", "", 入力シート!J34)</f>
        <v/>
      </c>
      <c r="N30" s="13" t="str">
        <f>IF(入力シート!K34="", "", 入力シート!K34)</f>
        <v/>
      </c>
      <c r="O30" s="13" t="str">
        <f>IF(入力シート!L34="", "", 入力シート!L34)</f>
        <v/>
      </c>
      <c r="P30" s="13" t="str">
        <f>IF(A30="","",入力シート!$N$1)</f>
        <v/>
      </c>
      <c r="Q30" s="13" t="str">
        <f>IF(P30="", "", 大会申込一覧表!$P$6)</f>
        <v/>
      </c>
      <c r="R30" s="13" t="str">
        <f>IF(P30="", "", 大会申込一覧表!$E$6)</f>
        <v/>
      </c>
      <c r="T30" s="13" t="str">
        <f>IF(入力シート!M34="", "", 入力シート!M34)</f>
        <v/>
      </c>
      <c r="U30" s="13" t="str">
        <f>IF(V30="", "", IF($K30="男", VLOOKUP(V30, データ!$B$2:$C$101, 2, FALSE), IF($K30="女", VLOOKUP(V30, データ!$F$2:$H$101, 2, FALSE), "")))</f>
        <v/>
      </c>
      <c r="V30" s="13" t="str">
        <f>IF(A30="","",IF(入力シート!N34="", "", 入力シート!N34))</f>
        <v/>
      </c>
      <c r="W30" s="13" t="str">
        <f>IF(入力シート!O34="", "", 入力シート!O34)</f>
        <v/>
      </c>
      <c r="X30" s="13" t="str">
        <f>IF(入力シート!Q34="", "", 入力シート!Q34)</f>
        <v/>
      </c>
      <c r="Y30" s="13" t="str">
        <f>IF(入力シート!R34="", "", 入力シート!R34)</f>
        <v/>
      </c>
      <c r="Z30" s="13" t="str">
        <f>IF(AA30="", "", IF($K30="男", VLOOKUP(AA30, データ!$B$2:$C$101, 2, FALSE), IF($K30="女", VLOOKUP(AA30, データ!$F$2:$H$101, 2, FALSE), "")))</f>
        <v/>
      </c>
      <c r="AA30" s="13" t="str">
        <f>IF(A30="","",IF(入力シート!S34="", "", 入力シート!S34))</f>
        <v/>
      </c>
      <c r="AB30" s="13" t="str">
        <f>IF(入力シート!T34="", "", 入力シート!T34)</f>
        <v/>
      </c>
      <c r="AC30" s="13" t="str">
        <f>IF(入力シート!V34="", "", 入力シート!V34)</f>
        <v/>
      </c>
      <c r="AD30" s="13" t="str">
        <f>IF(入力シート!W34="", "", 入力シート!W34)</f>
        <v/>
      </c>
      <c r="AT30" s="13" t="str">
        <f t="shared" si="4"/>
        <v/>
      </c>
    </row>
    <row r="31" spans="1:46">
      <c r="A31" s="13" t="str">
        <f>入力シート!A35</f>
        <v/>
      </c>
      <c r="B31" s="13" t="str">
        <f>IF(入力シート!B35="", "", 入力シート!B35)</f>
        <v/>
      </c>
      <c r="C31" s="13" t="str">
        <f>IF(入力シート!C35="", "", 入力シート!C35)</f>
        <v/>
      </c>
      <c r="D31" s="13" t="str">
        <f>IF(入力シート!D35="", "", 入力シート!D35)</f>
        <v/>
      </c>
      <c r="E31" s="13" t="str">
        <f t="shared" si="5"/>
        <v/>
      </c>
      <c r="F31" s="13" t="str">
        <f t="shared" si="6"/>
        <v/>
      </c>
      <c r="G31" s="13" t="str">
        <f t="shared" si="7"/>
        <v/>
      </c>
      <c r="H31" s="13" t="str">
        <f t="shared" si="8"/>
        <v/>
      </c>
      <c r="I31" s="13" t="str">
        <f>IF(入力シート!E35="", "", 入力シート!E35)</f>
        <v/>
      </c>
      <c r="J31" s="13" t="str">
        <f>IF(入力シート!F35="", "", 入力シート!F35)</f>
        <v/>
      </c>
      <c r="K31" s="13" t="str">
        <f>IF(入力シート!H35="", "", 入力シート!H35)</f>
        <v/>
      </c>
      <c r="L31" s="13" t="str">
        <f>IF(入力シート!I35="", "", 入力シート!I35)</f>
        <v/>
      </c>
      <c r="M31" s="13" t="str">
        <f>IF(入力シート!J35="", "", 入力シート!J35)</f>
        <v/>
      </c>
      <c r="N31" s="13" t="str">
        <f>IF(入力シート!K35="", "", 入力シート!K35)</f>
        <v/>
      </c>
      <c r="O31" s="13" t="str">
        <f>IF(入力シート!L35="", "", 入力シート!L35)</f>
        <v/>
      </c>
      <c r="P31" s="13" t="str">
        <f>IF(A31="","",入力シート!$N$1)</f>
        <v/>
      </c>
      <c r="Q31" s="13" t="str">
        <f>IF(P31="", "", 大会申込一覧表!$P$6)</f>
        <v/>
      </c>
      <c r="R31" s="13" t="str">
        <f>IF(P31="", "", 大会申込一覧表!$E$6)</f>
        <v/>
      </c>
      <c r="T31" s="13" t="str">
        <f>IF(入力シート!M35="", "", 入力シート!M35)</f>
        <v/>
      </c>
      <c r="U31" s="13" t="str">
        <f>IF(V31="", "", IF($K31="男", VLOOKUP(V31, データ!$B$2:$C$101, 2, FALSE), IF($K31="女", VLOOKUP(V31, データ!$F$2:$H$101, 2, FALSE), "")))</f>
        <v/>
      </c>
      <c r="V31" s="13" t="str">
        <f>IF(A31="","",IF(入力シート!N35="", "", 入力シート!N35))</f>
        <v/>
      </c>
      <c r="W31" s="13" t="str">
        <f>IF(入力シート!O35="", "", 入力シート!O35)</f>
        <v/>
      </c>
      <c r="X31" s="13" t="str">
        <f>IF(入力シート!Q35="", "", 入力シート!Q35)</f>
        <v/>
      </c>
      <c r="Y31" s="13" t="str">
        <f>IF(入力シート!R35="", "", 入力シート!R35)</f>
        <v/>
      </c>
      <c r="Z31" s="13" t="str">
        <f>IF(AA31="", "", IF($K31="男", VLOOKUP(AA31, データ!$B$2:$C$101, 2, FALSE), IF($K31="女", VLOOKUP(AA31, データ!$F$2:$H$101, 2, FALSE), "")))</f>
        <v/>
      </c>
      <c r="AA31" s="13" t="str">
        <f>IF(A31="","",IF(入力シート!S35="", "", 入力シート!S35))</f>
        <v/>
      </c>
      <c r="AB31" s="13" t="str">
        <f>IF(入力シート!T35="", "", 入力シート!T35)</f>
        <v/>
      </c>
      <c r="AC31" s="13" t="str">
        <f>IF(入力シート!V35="", "", 入力シート!V35)</f>
        <v/>
      </c>
      <c r="AD31" s="13" t="str">
        <f>IF(入力シート!W35="", "", 入力シート!W35)</f>
        <v/>
      </c>
      <c r="AT31" s="13" t="str">
        <f t="shared" si="4"/>
        <v/>
      </c>
    </row>
    <row r="32" spans="1:46">
      <c r="A32" s="13" t="str">
        <f>入力シート!A36</f>
        <v/>
      </c>
      <c r="B32" s="13" t="str">
        <f>IF(入力シート!B36="", "", 入力シート!B36)</f>
        <v/>
      </c>
      <c r="C32" s="13" t="str">
        <f>IF(入力シート!C36="", "", 入力シート!C36)</f>
        <v/>
      </c>
      <c r="D32" s="13" t="str">
        <f>IF(入力シート!D36="", "", 入力シート!D36)</f>
        <v/>
      </c>
      <c r="E32" s="13" t="str">
        <f t="shared" si="5"/>
        <v/>
      </c>
      <c r="F32" s="13" t="str">
        <f t="shared" si="6"/>
        <v/>
      </c>
      <c r="G32" s="13" t="str">
        <f t="shared" si="7"/>
        <v/>
      </c>
      <c r="H32" s="13" t="str">
        <f t="shared" si="8"/>
        <v/>
      </c>
      <c r="I32" s="13" t="str">
        <f>IF(入力シート!E36="", "", 入力シート!E36)</f>
        <v/>
      </c>
      <c r="J32" s="13" t="str">
        <f>IF(入力シート!F36="", "", 入力シート!F36)</f>
        <v/>
      </c>
      <c r="K32" s="13" t="str">
        <f>IF(入力シート!H36="", "", 入力シート!H36)</f>
        <v/>
      </c>
      <c r="L32" s="13" t="str">
        <f>IF(入力シート!I36="", "", 入力シート!I36)</f>
        <v/>
      </c>
      <c r="M32" s="13" t="str">
        <f>IF(入力シート!J36="", "", 入力シート!J36)</f>
        <v/>
      </c>
      <c r="N32" s="13" t="str">
        <f>IF(入力シート!K36="", "", 入力シート!K36)</f>
        <v/>
      </c>
      <c r="O32" s="13" t="str">
        <f>IF(入力シート!L36="", "", 入力シート!L36)</f>
        <v/>
      </c>
      <c r="P32" s="13" t="str">
        <f>IF(A32="","",入力シート!$N$1)</f>
        <v/>
      </c>
      <c r="Q32" s="13" t="str">
        <f>IF(P32="", "", 大会申込一覧表!$P$6)</f>
        <v/>
      </c>
      <c r="R32" s="13" t="str">
        <f>IF(P32="", "", 大会申込一覧表!$E$6)</f>
        <v/>
      </c>
      <c r="T32" s="13" t="str">
        <f>IF(入力シート!M36="", "", 入力シート!M36)</f>
        <v/>
      </c>
      <c r="U32" s="13" t="str">
        <f>IF(V32="", "", IF($K32="男", VLOOKUP(V32, データ!$B$2:$C$101, 2, FALSE), IF($K32="女", VLOOKUP(V32, データ!$F$2:$H$101, 2, FALSE), "")))</f>
        <v/>
      </c>
      <c r="V32" s="13" t="str">
        <f>IF(A32="","",IF(入力シート!N36="", "", 入力シート!N36))</f>
        <v/>
      </c>
      <c r="W32" s="13" t="str">
        <f>IF(入力シート!O36="", "", 入力シート!O36)</f>
        <v/>
      </c>
      <c r="X32" s="13" t="str">
        <f>IF(入力シート!Q36="", "", 入力シート!Q36)</f>
        <v/>
      </c>
      <c r="Y32" s="13" t="str">
        <f>IF(入力シート!R36="", "", 入力シート!R36)</f>
        <v/>
      </c>
      <c r="Z32" s="13" t="str">
        <f>IF(AA32="", "", IF($K32="男", VLOOKUP(AA32, データ!$B$2:$C$101, 2, FALSE), IF($K32="女", VLOOKUP(AA32, データ!$F$2:$H$101, 2, FALSE), "")))</f>
        <v/>
      </c>
      <c r="AA32" s="13" t="str">
        <f>IF(A32="","",IF(入力シート!S36="", "", 入力シート!S36))</f>
        <v/>
      </c>
      <c r="AB32" s="13" t="str">
        <f>IF(入力シート!T36="", "", 入力シート!T36)</f>
        <v/>
      </c>
      <c r="AC32" s="13" t="str">
        <f>IF(入力シート!V36="", "", 入力シート!V36)</f>
        <v/>
      </c>
      <c r="AD32" s="13" t="str">
        <f>IF(入力シート!W36="", "", 入力シート!W36)</f>
        <v/>
      </c>
      <c r="AT32" s="13" t="str">
        <f t="shared" si="4"/>
        <v/>
      </c>
    </row>
    <row r="33" spans="1:46">
      <c r="A33" s="13" t="str">
        <f>入力シート!A37</f>
        <v/>
      </c>
      <c r="B33" s="13" t="str">
        <f>IF(入力シート!B37="", "", 入力シート!B37)</f>
        <v/>
      </c>
      <c r="C33" s="13" t="str">
        <f>IF(入力シート!C37="", "", 入力シート!C37)</f>
        <v/>
      </c>
      <c r="D33" s="13" t="str">
        <f>IF(入力シート!D37="", "", 入力シート!D37)</f>
        <v/>
      </c>
      <c r="E33" s="13" t="str">
        <f t="shared" si="5"/>
        <v/>
      </c>
      <c r="F33" s="13" t="str">
        <f t="shared" si="6"/>
        <v/>
      </c>
      <c r="G33" s="13" t="str">
        <f t="shared" si="7"/>
        <v/>
      </c>
      <c r="H33" s="13" t="str">
        <f t="shared" si="8"/>
        <v/>
      </c>
      <c r="I33" s="13" t="str">
        <f>IF(入力シート!E37="", "", 入力シート!E37)</f>
        <v/>
      </c>
      <c r="J33" s="13" t="str">
        <f>IF(入力シート!F37="", "", 入力シート!F37)</f>
        <v/>
      </c>
      <c r="K33" s="13" t="str">
        <f>IF(入力シート!H37="", "", 入力シート!H37)</f>
        <v/>
      </c>
      <c r="L33" s="13" t="str">
        <f>IF(入力シート!I37="", "", 入力シート!I37)</f>
        <v/>
      </c>
      <c r="M33" s="13" t="str">
        <f>IF(入力シート!J37="", "", 入力シート!J37)</f>
        <v/>
      </c>
      <c r="N33" s="13" t="str">
        <f>IF(入力シート!K37="", "", 入力シート!K37)</f>
        <v/>
      </c>
      <c r="O33" s="13" t="str">
        <f>IF(入力シート!L37="", "", 入力シート!L37)</f>
        <v/>
      </c>
      <c r="P33" s="13" t="str">
        <f>IF(A33="","",入力シート!$N$1)</f>
        <v/>
      </c>
      <c r="Q33" s="13" t="str">
        <f>IF(P33="", "", 大会申込一覧表!$P$6)</f>
        <v/>
      </c>
      <c r="R33" s="13" t="str">
        <f>IF(P33="", "", 大会申込一覧表!$E$6)</f>
        <v/>
      </c>
      <c r="T33" s="13" t="str">
        <f>IF(入力シート!M37="", "", 入力シート!M37)</f>
        <v/>
      </c>
      <c r="U33" s="13" t="str">
        <f>IF(V33="", "", IF($K33="男", VLOOKUP(V33, データ!$B$2:$C$101, 2, FALSE), IF($K33="女", VLOOKUP(V33, データ!$F$2:$H$101, 2, FALSE), "")))</f>
        <v/>
      </c>
      <c r="V33" s="13" t="str">
        <f>IF(A33="","",IF(入力シート!N37="", "", 入力シート!N37))</f>
        <v/>
      </c>
      <c r="W33" s="13" t="str">
        <f>IF(入力シート!O37="", "", 入力シート!O37)</f>
        <v/>
      </c>
      <c r="X33" s="13" t="str">
        <f>IF(入力シート!Q37="", "", 入力シート!Q37)</f>
        <v/>
      </c>
      <c r="Y33" s="13" t="str">
        <f>IF(入力シート!R37="", "", 入力シート!R37)</f>
        <v/>
      </c>
      <c r="Z33" s="13" t="str">
        <f>IF(AA33="", "", IF($K33="男", VLOOKUP(AA33, データ!$B$2:$C$101, 2, FALSE), IF($K33="女", VLOOKUP(AA33, データ!$F$2:$H$101, 2, FALSE), "")))</f>
        <v/>
      </c>
      <c r="AA33" s="13" t="str">
        <f>IF(A33="","",IF(入力シート!S37="", "", 入力シート!S37))</f>
        <v/>
      </c>
      <c r="AB33" s="13" t="str">
        <f>IF(入力シート!T37="", "", 入力シート!T37)</f>
        <v/>
      </c>
      <c r="AC33" s="13" t="str">
        <f>IF(入力シート!V37="", "", 入力シート!V37)</f>
        <v/>
      </c>
      <c r="AD33" s="13" t="str">
        <f>IF(入力シート!W37="", "", 入力シート!W37)</f>
        <v/>
      </c>
      <c r="AT33" s="13" t="str">
        <f t="shared" si="4"/>
        <v/>
      </c>
    </row>
    <row r="34" spans="1:46">
      <c r="A34" s="13" t="str">
        <f>入力シート!A38</f>
        <v/>
      </c>
      <c r="B34" s="13" t="str">
        <f>IF(入力シート!B38="", "", 入力シート!B38)</f>
        <v/>
      </c>
      <c r="C34" s="13" t="str">
        <f>IF(入力シート!C38="", "", 入力シート!C38)</f>
        <v/>
      </c>
      <c r="D34" s="13" t="str">
        <f>IF(入力シート!D38="", "", 入力シート!D38)</f>
        <v/>
      </c>
      <c r="E34" s="13" t="str">
        <f t="shared" si="5"/>
        <v/>
      </c>
      <c r="F34" s="13" t="str">
        <f t="shared" si="6"/>
        <v/>
      </c>
      <c r="G34" s="13" t="str">
        <f t="shared" si="7"/>
        <v/>
      </c>
      <c r="H34" s="13" t="str">
        <f t="shared" si="8"/>
        <v/>
      </c>
      <c r="I34" s="13" t="str">
        <f>IF(入力シート!E38="", "", 入力シート!E38)</f>
        <v/>
      </c>
      <c r="J34" s="13" t="str">
        <f>IF(入力シート!F38="", "", 入力シート!F38)</f>
        <v/>
      </c>
      <c r="K34" s="13" t="str">
        <f>IF(入力シート!H38="", "", 入力シート!H38)</f>
        <v/>
      </c>
      <c r="L34" s="13" t="str">
        <f>IF(入力シート!I38="", "", 入力シート!I38)</f>
        <v/>
      </c>
      <c r="M34" s="13" t="str">
        <f>IF(入力シート!J38="", "", 入力シート!J38)</f>
        <v/>
      </c>
      <c r="N34" s="13" t="str">
        <f>IF(入力シート!K38="", "", 入力シート!K38)</f>
        <v/>
      </c>
      <c r="O34" s="13" t="str">
        <f>IF(入力シート!L38="", "", 入力シート!L38)</f>
        <v/>
      </c>
      <c r="P34" s="13" t="str">
        <f>IF(A34="","",入力シート!$N$1)</f>
        <v/>
      </c>
      <c r="Q34" s="13" t="str">
        <f>IF(P34="", "", 大会申込一覧表!$P$6)</f>
        <v/>
      </c>
      <c r="R34" s="13" t="str">
        <f>IF(P34="", "", 大会申込一覧表!$E$6)</f>
        <v/>
      </c>
      <c r="T34" s="13" t="str">
        <f>IF(入力シート!M38="", "", 入力シート!M38)</f>
        <v/>
      </c>
      <c r="U34" s="13" t="str">
        <f>IF(V34="", "", IF($K34="男", VLOOKUP(V34, データ!$B$2:$C$101, 2, FALSE), IF($K34="女", VLOOKUP(V34, データ!$F$2:$H$101, 2, FALSE), "")))</f>
        <v/>
      </c>
      <c r="V34" s="13" t="str">
        <f>IF(A34="","",IF(入力シート!N38="", "", 入力シート!N38))</f>
        <v/>
      </c>
      <c r="W34" s="13" t="str">
        <f>IF(入力シート!O38="", "", 入力シート!O38)</f>
        <v/>
      </c>
      <c r="X34" s="13" t="str">
        <f>IF(入力シート!Q38="", "", 入力シート!Q38)</f>
        <v/>
      </c>
      <c r="Y34" s="13" t="str">
        <f>IF(入力シート!R38="", "", 入力シート!R38)</f>
        <v/>
      </c>
      <c r="Z34" s="13" t="str">
        <f>IF(AA34="", "", IF($K34="男", VLOOKUP(AA34, データ!$B$2:$C$101, 2, FALSE), IF($K34="女", VLOOKUP(AA34, データ!$F$2:$H$101, 2, FALSE), "")))</f>
        <v/>
      </c>
      <c r="AA34" s="13" t="str">
        <f>IF(A34="","",IF(入力シート!S38="", "", 入力シート!S38))</f>
        <v/>
      </c>
      <c r="AB34" s="13" t="str">
        <f>IF(入力シート!T38="", "", 入力シート!T38)</f>
        <v/>
      </c>
      <c r="AC34" s="13" t="str">
        <f>IF(入力シート!V38="", "", 入力シート!V38)</f>
        <v/>
      </c>
      <c r="AD34" s="13" t="str">
        <f>IF(入力シート!W38="", "", 入力シート!W38)</f>
        <v/>
      </c>
      <c r="AT34" s="13" t="str">
        <f t="shared" si="4"/>
        <v/>
      </c>
    </row>
    <row r="35" spans="1:46">
      <c r="A35" s="13" t="str">
        <f>入力シート!A39</f>
        <v/>
      </c>
      <c r="B35" s="13" t="str">
        <f>IF(入力シート!B39="", "", 入力シート!B39)</f>
        <v/>
      </c>
      <c r="C35" s="13" t="str">
        <f>IF(入力シート!C39="", "", 入力シート!C39)</f>
        <v/>
      </c>
      <c r="D35" s="13" t="str">
        <f>IF(入力シート!D39="", "", 入力シート!D39)</f>
        <v/>
      </c>
      <c r="E35" s="13" t="str">
        <f t="shared" si="5"/>
        <v/>
      </c>
      <c r="F35" s="13" t="str">
        <f t="shared" si="6"/>
        <v/>
      </c>
      <c r="G35" s="13" t="str">
        <f t="shared" si="7"/>
        <v/>
      </c>
      <c r="H35" s="13" t="str">
        <f t="shared" si="8"/>
        <v/>
      </c>
      <c r="I35" s="13" t="str">
        <f>IF(入力シート!E39="", "", 入力シート!E39)</f>
        <v/>
      </c>
      <c r="J35" s="13" t="str">
        <f>IF(入力シート!F39="", "", 入力シート!F39)</f>
        <v/>
      </c>
      <c r="K35" s="13" t="str">
        <f>IF(入力シート!H39="", "", 入力シート!H39)</f>
        <v/>
      </c>
      <c r="L35" s="13" t="str">
        <f>IF(入力シート!I39="", "", 入力シート!I39)</f>
        <v/>
      </c>
      <c r="M35" s="13" t="str">
        <f>IF(入力シート!J39="", "", 入力シート!J39)</f>
        <v/>
      </c>
      <c r="N35" s="13" t="str">
        <f>IF(入力シート!K39="", "", 入力シート!K39)</f>
        <v/>
      </c>
      <c r="O35" s="13" t="str">
        <f>IF(入力シート!L39="", "", 入力シート!L39)</f>
        <v/>
      </c>
      <c r="P35" s="13" t="str">
        <f>IF(A35="","",入力シート!$N$1)</f>
        <v/>
      </c>
      <c r="Q35" s="13" t="str">
        <f>IF(P35="", "", 大会申込一覧表!$P$6)</f>
        <v/>
      </c>
      <c r="R35" s="13" t="str">
        <f>IF(P35="", "", 大会申込一覧表!$E$6)</f>
        <v/>
      </c>
      <c r="T35" s="13" t="str">
        <f>IF(入力シート!M39="", "", 入力シート!M39)</f>
        <v/>
      </c>
      <c r="U35" s="13" t="str">
        <f>IF(V35="", "", IF($K35="男", VLOOKUP(V35, データ!$B$2:$C$101, 2, FALSE), IF($K35="女", VLOOKUP(V35, データ!$F$2:$H$101, 2, FALSE), "")))</f>
        <v/>
      </c>
      <c r="V35" s="13" t="str">
        <f>IF(A35="","",IF(入力シート!N39="", "", 入力シート!N39))</f>
        <v/>
      </c>
      <c r="W35" s="13" t="str">
        <f>IF(入力シート!O39="", "", 入力シート!O39)</f>
        <v/>
      </c>
      <c r="X35" s="13" t="str">
        <f>IF(入力シート!Q39="", "", 入力シート!Q39)</f>
        <v/>
      </c>
      <c r="Y35" s="13" t="str">
        <f>IF(入力シート!R39="", "", 入力シート!R39)</f>
        <v/>
      </c>
      <c r="Z35" s="13" t="str">
        <f>IF(AA35="", "", IF($K35="男", VLOOKUP(AA35, データ!$B$2:$C$101, 2, FALSE), IF($K35="女", VLOOKUP(AA35, データ!$F$2:$H$101, 2, FALSE), "")))</f>
        <v/>
      </c>
      <c r="AA35" s="13" t="str">
        <f>IF(A35="","",IF(入力シート!S39="", "", 入力シート!S39))</f>
        <v/>
      </c>
      <c r="AB35" s="13" t="str">
        <f>IF(入力シート!T39="", "", 入力シート!T39)</f>
        <v/>
      </c>
      <c r="AC35" s="13" t="str">
        <f>IF(入力シート!V39="", "", 入力シート!V39)</f>
        <v/>
      </c>
      <c r="AD35" s="13" t="str">
        <f>IF(入力シート!W39="", "", 入力シート!W39)</f>
        <v/>
      </c>
      <c r="AT35" s="13" t="str">
        <f t="shared" si="4"/>
        <v/>
      </c>
    </row>
    <row r="36" spans="1:46">
      <c r="A36" s="13" t="str">
        <f>入力シート!A40</f>
        <v/>
      </c>
      <c r="B36" s="13" t="str">
        <f>IF(入力シート!B40="", "", 入力シート!B40)</f>
        <v/>
      </c>
      <c r="C36" s="13" t="str">
        <f>IF(入力シート!C40="", "", 入力シート!C40)</f>
        <v/>
      </c>
      <c r="D36" s="13" t="str">
        <f>IF(入力シート!D40="", "", 入力シート!D40)</f>
        <v/>
      </c>
      <c r="E36" s="13" t="str">
        <f t="shared" si="5"/>
        <v/>
      </c>
      <c r="F36" s="13" t="str">
        <f t="shared" si="6"/>
        <v/>
      </c>
      <c r="G36" s="13" t="str">
        <f t="shared" si="7"/>
        <v/>
      </c>
      <c r="H36" s="13" t="str">
        <f t="shared" si="8"/>
        <v/>
      </c>
      <c r="I36" s="13" t="str">
        <f>IF(入力シート!E40="", "", 入力シート!E40)</f>
        <v/>
      </c>
      <c r="J36" s="13" t="str">
        <f>IF(入力シート!F40="", "", 入力シート!F40)</f>
        <v/>
      </c>
      <c r="K36" s="13" t="str">
        <f>IF(入力シート!H40="", "", 入力シート!H40)</f>
        <v/>
      </c>
      <c r="L36" s="13" t="str">
        <f>IF(入力シート!I40="", "", 入力シート!I40)</f>
        <v/>
      </c>
      <c r="M36" s="13" t="str">
        <f>IF(入力シート!J40="", "", 入力シート!J40)</f>
        <v/>
      </c>
      <c r="N36" s="13" t="str">
        <f>IF(入力シート!K40="", "", 入力シート!K40)</f>
        <v/>
      </c>
      <c r="O36" s="13" t="str">
        <f>IF(入力シート!L40="", "", 入力シート!L40)</f>
        <v/>
      </c>
      <c r="P36" s="13" t="str">
        <f>IF(A36="","",入力シート!$N$1)</f>
        <v/>
      </c>
      <c r="Q36" s="13" t="str">
        <f>IF(P36="", "", 大会申込一覧表!$P$6)</f>
        <v/>
      </c>
      <c r="R36" s="13" t="str">
        <f>IF(P36="", "", 大会申込一覧表!$E$6)</f>
        <v/>
      </c>
      <c r="T36" s="13" t="str">
        <f>IF(入力シート!M40="", "", 入力シート!M40)</f>
        <v/>
      </c>
      <c r="U36" s="13" t="str">
        <f>IF(V36="", "", IF($K36="男", VLOOKUP(V36, データ!$B$2:$C$101, 2, FALSE), IF($K36="女", VLOOKUP(V36, データ!$F$2:$H$101, 2, FALSE), "")))</f>
        <v/>
      </c>
      <c r="V36" s="13" t="str">
        <f>IF(A36="","",IF(入力シート!N40="", "", 入力シート!N40))</f>
        <v/>
      </c>
      <c r="W36" s="13" t="str">
        <f>IF(入力シート!O40="", "", 入力シート!O40)</f>
        <v/>
      </c>
      <c r="X36" s="13" t="str">
        <f>IF(入力シート!Q40="", "", 入力シート!Q40)</f>
        <v/>
      </c>
      <c r="Y36" s="13" t="str">
        <f>IF(入力シート!R40="", "", 入力シート!R40)</f>
        <v/>
      </c>
      <c r="Z36" s="13" t="str">
        <f>IF(AA36="", "", IF($K36="男", VLOOKUP(AA36, データ!$B$2:$C$101, 2, FALSE), IF($K36="女", VLOOKUP(AA36, データ!$F$2:$H$101, 2, FALSE), "")))</f>
        <v/>
      </c>
      <c r="AA36" s="13" t="str">
        <f>IF(A36="","",IF(入力シート!S40="", "", 入力シート!S40))</f>
        <v/>
      </c>
      <c r="AB36" s="13" t="str">
        <f>IF(入力シート!T40="", "", 入力シート!T40)</f>
        <v/>
      </c>
      <c r="AC36" s="13" t="str">
        <f>IF(入力シート!V40="", "", 入力シート!V40)</f>
        <v/>
      </c>
      <c r="AD36" s="13" t="str">
        <f>IF(入力シート!W40="", "", 入力シート!W40)</f>
        <v/>
      </c>
      <c r="AT36" s="13" t="str">
        <f t="shared" si="4"/>
        <v/>
      </c>
    </row>
    <row r="37" spans="1:46">
      <c r="A37" s="13" t="str">
        <f>入力シート!A41</f>
        <v/>
      </c>
      <c r="B37" s="13" t="str">
        <f>IF(入力シート!B41="", "", 入力シート!B41)</f>
        <v/>
      </c>
      <c r="C37" s="13" t="str">
        <f>IF(入力シート!C41="", "", 入力シート!C41)</f>
        <v/>
      </c>
      <c r="D37" s="13" t="str">
        <f>IF(入力シート!D41="", "", 入力シート!D41)</f>
        <v/>
      </c>
      <c r="E37" s="13" t="str">
        <f t="shared" si="5"/>
        <v/>
      </c>
      <c r="F37" s="13" t="str">
        <f t="shared" si="6"/>
        <v/>
      </c>
      <c r="G37" s="13" t="str">
        <f t="shared" si="7"/>
        <v/>
      </c>
      <c r="H37" s="13" t="str">
        <f t="shared" si="8"/>
        <v/>
      </c>
      <c r="I37" s="13" t="str">
        <f>IF(入力シート!E41="", "", 入力シート!E41)</f>
        <v/>
      </c>
      <c r="J37" s="13" t="str">
        <f>IF(入力シート!F41="", "", 入力シート!F41)</f>
        <v/>
      </c>
      <c r="K37" s="13" t="str">
        <f>IF(入力シート!H41="", "", 入力シート!H41)</f>
        <v/>
      </c>
      <c r="L37" s="13" t="str">
        <f>IF(入力シート!I41="", "", 入力シート!I41)</f>
        <v/>
      </c>
      <c r="M37" s="13" t="str">
        <f>IF(入力シート!J41="", "", 入力シート!J41)</f>
        <v/>
      </c>
      <c r="N37" s="13" t="str">
        <f>IF(入力シート!K41="", "", 入力シート!K41)</f>
        <v/>
      </c>
      <c r="O37" s="13" t="str">
        <f>IF(入力シート!L41="", "", 入力シート!L41)</f>
        <v/>
      </c>
      <c r="P37" s="13" t="str">
        <f>IF(A37="","",入力シート!$N$1)</f>
        <v/>
      </c>
      <c r="Q37" s="13" t="str">
        <f>IF(P37="", "", 大会申込一覧表!$P$6)</f>
        <v/>
      </c>
      <c r="R37" s="13" t="str">
        <f>IF(P37="", "", 大会申込一覧表!$E$6)</f>
        <v/>
      </c>
      <c r="T37" s="13" t="str">
        <f>IF(入力シート!M41="", "", 入力シート!M41)</f>
        <v/>
      </c>
      <c r="U37" s="13" t="str">
        <f>IF(V37="", "", IF($K37="男", VLOOKUP(V37, データ!$B$2:$C$101, 2, FALSE), IF($K37="女", VLOOKUP(V37, データ!$F$2:$H$101, 2, FALSE), "")))</f>
        <v/>
      </c>
      <c r="V37" s="13" t="str">
        <f>IF(A37="","",IF(入力シート!N41="", "", 入力シート!N41))</f>
        <v/>
      </c>
      <c r="W37" s="13" t="str">
        <f>IF(入力シート!O41="", "", 入力シート!O41)</f>
        <v/>
      </c>
      <c r="X37" s="13" t="str">
        <f>IF(入力シート!Q41="", "", 入力シート!Q41)</f>
        <v/>
      </c>
      <c r="Y37" s="13" t="str">
        <f>IF(入力シート!R41="", "", 入力シート!R41)</f>
        <v/>
      </c>
      <c r="Z37" s="13" t="str">
        <f>IF(AA37="", "", IF($K37="男", VLOOKUP(AA37, データ!$B$2:$C$101, 2, FALSE), IF($K37="女", VLOOKUP(AA37, データ!$F$2:$H$101, 2, FALSE), "")))</f>
        <v/>
      </c>
      <c r="AA37" s="13" t="str">
        <f>IF(A37="","",IF(入力シート!S41="", "", 入力シート!S41))</f>
        <v/>
      </c>
      <c r="AB37" s="13" t="str">
        <f>IF(入力シート!T41="", "", 入力シート!T41)</f>
        <v/>
      </c>
      <c r="AC37" s="13" t="str">
        <f>IF(入力シート!V41="", "", 入力シート!V41)</f>
        <v/>
      </c>
      <c r="AD37" s="13" t="str">
        <f>IF(入力シート!W41="", "", 入力シート!W41)</f>
        <v/>
      </c>
      <c r="AT37" s="13" t="str">
        <f t="shared" si="4"/>
        <v/>
      </c>
    </row>
    <row r="38" spans="1:46">
      <c r="A38" s="13" t="str">
        <f>入力シート!A42</f>
        <v/>
      </c>
      <c r="B38" s="13" t="str">
        <f>IF(入力シート!B42="", "", 入力シート!B42)</f>
        <v/>
      </c>
      <c r="C38" s="13" t="str">
        <f>IF(入力シート!C42="", "", 入力シート!C42)</f>
        <v/>
      </c>
      <c r="D38" s="13" t="str">
        <f>IF(入力シート!D42="", "", 入力シート!D42)</f>
        <v/>
      </c>
      <c r="E38" s="13" t="str">
        <f t="shared" si="5"/>
        <v/>
      </c>
      <c r="F38" s="13" t="str">
        <f t="shared" si="6"/>
        <v/>
      </c>
      <c r="G38" s="13" t="str">
        <f t="shared" si="7"/>
        <v/>
      </c>
      <c r="H38" s="13" t="str">
        <f t="shared" si="8"/>
        <v/>
      </c>
      <c r="I38" s="13" t="str">
        <f>IF(入力シート!E42="", "", 入力シート!E42)</f>
        <v/>
      </c>
      <c r="J38" s="13" t="str">
        <f>IF(入力シート!F42="", "", 入力シート!F42)</f>
        <v/>
      </c>
      <c r="K38" s="13" t="str">
        <f>IF(入力シート!H42="", "", 入力シート!H42)</f>
        <v/>
      </c>
      <c r="L38" s="13" t="str">
        <f>IF(入力シート!I42="", "", 入力シート!I42)</f>
        <v/>
      </c>
      <c r="M38" s="13" t="str">
        <f>IF(入力シート!J42="", "", 入力シート!J42)</f>
        <v/>
      </c>
      <c r="N38" s="13" t="str">
        <f>IF(入力シート!K42="", "", 入力シート!K42)</f>
        <v/>
      </c>
      <c r="O38" s="13" t="str">
        <f>IF(入力シート!L42="", "", 入力シート!L42)</f>
        <v/>
      </c>
      <c r="P38" s="13" t="str">
        <f>IF(A38="","",入力シート!$N$1)</f>
        <v/>
      </c>
      <c r="Q38" s="13" t="str">
        <f>IF(P38="", "", 大会申込一覧表!$P$6)</f>
        <v/>
      </c>
      <c r="R38" s="13" t="str">
        <f>IF(P38="", "", 大会申込一覧表!$E$6)</f>
        <v/>
      </c>
      <c r="T38" s="13" t="str">
        <f>IF(入力シート!M42="", "", 入力シート!M42)</f>
        <v/>
      </c>
      <c r="U38" s="13" t="str">
        <f>IF(V38="", "", IF($K38="男", VLOOKUP(V38, データ!$B$2:$C$101, 2, FALSE), IF($K38="女", VLOOKUP(V38, データ!$F$2:$H$101, 2, FALSE), "")))</f>
        <v/>
      </c>
      <c r="V38" s="13" t="str">
        <f>IF(A38="","",IF(入力シート!N42="", "", 入力シート!N42))</f>
        <v/>
      </c>
      <c r="W38" s="13" t="str">
        <f>IF(入力シート!O42="", "", 入力シート!O42)</f>
        <v/>
      </c>
      <c r="X38" s="13" t="str">
        <f>IF(入力シート!Q42="", "", 入力シート!Q42)</f>
        <v/>
      </c>
      <c r="Y38" s="13" t="str">
        <f>IF(入力シート!R42="", "", 入力シート!R42)</f>
        <v/>
      </c>
      <c r="Z38" s="13" t="str">
        <f>IF(AA38="", "", IF($K38="男", VLOOKUP(AA38, データ!$B$2:$C$101, 2, FALSE), IF($K38="女", VLOOKUP(AA38, データ!$F$2:$H$101, 2, FALSE), "")))</f>
        <v/>
      </c>
      <c r="AA38" s="13" t="str">
        <f>IF(A38="","",IF(入力シート!S42="", "", 入力シート!S42))</f>
        <v/>
      </c>
      <c r="AB38" s="13" t="str">
        <f>IF(入力シート!T42="", "", 入力シート!T42)</f>
        <v/>
      </c>
      <c r="AC38" s="13" t="str">
        <f>IF(入力シート!V42="", "", 入力シート!V42)</f>
        <v/>
      </c>
      <c r="AD38" s="13" t="str">
        <f>IF(入力シート!W42="", "", 入力シート!W42)</f>
        <v/>
      </c>
      <c r="AT38" s="13" t="str">
        <f t="shared" si="4"/>
        <v/>
      </c>
    </row>
    <row r="39" spans="1:46">
      <c r="A39" s="13" t="str">
        <f>入力シート!A43</f>
        <v/>
      </c>
      <c r="B39" s="13" t="str">
        <f>IF(入力シート!B43="", "", 入力シート!B43)</f>
        <v/>
      </c>
      <c r="C39" s="13" t="str">
        <f>IF(入力シート!C43="", "", 入力シート!C43)</f>
        <v/>
      </c>
      <c r="D39" s="13" t="str">
        <f>IF(入力シート!D43="", "", 入力シート!D43)</f>
        <v/>
      </c>
      <c r="E39" s="13" t="str">
        <f t="shared" si="5"/>
        <v/>
      </c>
      <c r="F39" s="13" t="str">
        <f t="shared" si="6"/>
        <v/>
      </c>
      <c r="G39" s="13" t="str">
        <f t="shared" si="7"/>
        <v/>
      </c>
      <c r="H39" s="13" t="str">
        <f t="shared" si="8"/>
        <v/>
      </c>
      <c r="I39" s="13" t="str">
        <f>IF(入力シート!E43="", "", 入力シート!E43)</f>
        <v/>
      </c>
      <c r="J39" s="13" t="str">
        <f>IF(入力シート!F43="", "", 入力シート!F43)</f>
        <v/>
      </c>
      <c r="K39" s="13" t="str">
        <f>IF(入力シート!H43="", "", 入力シート!H43)</f>
        <v/>
      </c>
      <c r="L39" s="13" t="str">
        <f>IF(入力シート!I43="", "", 入力シート!I43)</f>
        <v/>
      </c>
      <c r="M39" s="13" t="str">
        <f>IF(入力シート!J43="", "", 入力シート!J43)</f>
        <v/>
      </c>
      <c r="N39" s="13" t="str">
        <f>IF(入力シート!K43="", "", 入力シート!K43)</f>
        <v/>
      </c>
      <c r="O39" s="13" t="str">
        <f>IF(入力シート!L43="", "", 入力シート!L43)</f>
        <v/>
      </c>
      <c r="P39" s="13" t="str">
        <f>IF(A39="","",入力シート!$N$1)</f>
        <v/>
      </c>
      <c r="Q39" s="13" t="str">
        <f>IF(P39="", "", 大会申込一覧表!$P$6)</f>
        <v/>
      </c>
      <c r="R39" s="13" t="str">
        <f>IF(P39="", "", 大会申込一覧表!$E$6)</f>
        <v/>
      </c>
      <c r="T39" s="13" t="str">
        <f>IF(入力シート!M43="", "", 入力シート!M43)</f>
        <v/>
      </c>
      <c r="U39" s="13" t="str">
        <f>IF(V39="", "", IF($K39="男", VLOOKUP(V39, データ!$B$2:$C$101, 2, FALSE), IF($K39="女", VLOOKUP(V39, データ!$F$2:$H$101, 2, FALSE), "")))</f>
        <v/>
      </c>
      <c r="V39" s="13" t="str">
        <f>IF(A39="","",IF(入力シート!N43="", "", 入力シート!N43))</f>
        <v/>
      </c>
      <c r="W39" s="13" t="str">
        <f>IF(入力シート!O43="", "", 入力シート!O43)</f>
        <v/>
      </c>
      <c r="X39" s="13" t="str">
        <f>IF(入力シート!Q43="", "", 入力シート!Q43)</f>
        <v/>
      </c>
      <c r="Y39" s="13" t="str">
        <f>IF(入力シート!R43="", "", 入力シート!R43)</f>
        <v/>
      </c>
      <c r="Z39" s="13" t="str">
        <f>IF(AA39="", "", IF($K39="男", VLOOKUP(AA39, データ!$B$2:$C$101, 2, FALSE), IF($K39="女", VLOOKUP(AA39, データ!$F$2:$H$101, 2, FALSE), "")))</f>
        <v/>
      </c>
      <c r="AA39" s="13" t="str">
        <f>IF(A39="","",IF(入力シート!S43="", "", 入力シート!S43))</f>
        <v/>
      </c>
      <c r="AB39" s="13" t="str">
        <f>IF(入力シート!T43="", "", 入力シート!T43)</f>
        <v/>
      </c>
      <c r="AC39" s="13" t="str">
        <f>IF(入力シート!V43="", "", 入力シート!V43)</f>
        <v/>
      </c>
      <c r="AD39" s="13" t="str">
        <f>IF(入力シート!W43="", "", 入力シート!W43)</f>
        <v/>
      </c>
      <c r="AT39" s="13" t="str">
        <f t="shared" si="4"/>
        <v/>
      </c>
    </row>
    <row r="40" spans="1:46">
      <c r="A40" s="13" t="str">
        <f>入力シート!A44</f>
        <v/>
      </c>
      <c r="B40" s="13" t="str">
        <f>IF(入力シート!B44="", "", 入力シート!B44)</f>
        <v/>
      </c>
      <c r="C40" s="13" t="str">
        <f>IF(入力シート!C44="", "", 入力シート!C44)</f>
        <v/>
      </c>
      <c r="D40" s="13" t="str">
        <f>IF(入力シート!D44="", "", 入力シート!D44)</f>
        <v/>
      </c>
      <c r="E40" s="13" t="str">
        <f t="shared" si="5"/>
        <v/>
      </c>
      <c r="F40" s="13" t="str">
        <f t="shared" si="6"/>
        <v/>
      </c>
      <c r="G40" s="13" t="str">
        <f t="shared" si="7"/>
        <v/>
      </c>
      <c r="H40" s="13" t="str">
        <f t="shared" si="8"/>
        <v/>
      </c>
      <c r="I40" s="13" t="str">
        <f>IF(入力シート!E44="", "", 入力シート!E44)</f>
        <v/>
      </c>
      <c r="J40" s="13" t="str">
        <f>IF(入力シート!F44="", "", 入力シート!F44)</f>
        <v/>
      </c>
      <c r="K40" s="13" t="str">
        <f>IF(入力シート!H44="", "", 入力シート!H44)</f>
        <v/>
      </c>
      <c r="L40" s="13" t="str">
        <f>IF(入力シート!I44="", "", 入力シート!I44)</f>
        <v/>
      </c>
      <c r="M40" s="13" t="str">
        <f>IF(入力シート!J44="", "", 入力シート!J44)</f>
        <v/>
      </c>
      <c r="N40" s="13" t="str">
        <f>IF(入力シート!K44="", "", 入力シート!K44)</f>
        <v/>
      </c>
      <c r="O40" s="13" t="str">
        <f>IF(入力シート!L44="", "", 入力シート!L44)</f>
        <v/>
      </c>
      <c r="P40" s="13" t="str">
        <f>IF(A40="","",入力シート!$N$1)</f>
        <v/>
      </c>
      <c r="Q40" s="13" t="str">
        <f>IF(P40="", "", 大会申込一覧表!$P$6)</f>
        <v/>
      </c>
      <c r="R40" s="13" t="str">
        <f>IF(P40="", "", 大会申込一覧表!$E$6)</f>
        <v/>
      </c>
      <c r="T40" s="13" t="str">
        <f>IF(入力シート!M44="", "", 入力シート!M44)</f>
        <v/>
      </c>
      <c r="U40" s="13" t="str">
        <f>IF(V40="", "", IF($K40="男", VLOOKUP(V40, データ!$B$2:$C$101, 2, FALSE), IF($K40="女", VLOOKUP(V40, データ!$F$2:$H$101, 2, FALSE), "")))</f>
        <v/>
      </c>
      <c r="V40" s="13" t="str">
        <f>IF(A40="","",IF(入力シート!N44="", "", 入力シート!N44))</f>
        <v/>
      </c>
      <c r="W40" s="13" t="str">
        <f>IF(入力シート!O44="", "", 入力シート!O44)</f>
        <v/>
      </c>
      <c r="X40" s="13" t="str">
        <f>IF(入力シート!Q44="", "", 入力シート!Q44)</f>
        <v/>
      </c>
      <c r="Y40" s="13" t="str">
        <f>IF(入力シート!R44="", "", 入力シート!R44)</f>
        <v/>
      </c>
      <c r="Z40" s="13" t="str">
        <f>IF(AA40="", "", IF($K40="男", VLOOKUP(AA40, データ!$B$2:$C$101, 2, FALSE), IF($K40="女", VLOOKUP(AA40, データ!$F$2:$H$101, 2, FALSE), "")))</f>
        <v/>
      </c>
      <c r="AA40" s="13" t="str">
        <f>IF(A40="","",IF(入力シート!S44="", "", 入力シート!S44))</f>
        <v/>
      </c>
      <c r="AB40" s="13" t="str">
        <f>IF(入力シート!T44="", "", 入力シート!T44)</f>
        <v/>
      </c>
      <c r="AC40" s="13" t="str">
        <f>IF(入力シート!V44="", "", 入力シート!V44)</f>
        <v/>
      </c>
      <c r="AD40" s="13" t="str">
        <f>IF(入力シート!W44="", "", 入力シート!W44)</f>
        <v/>
      </c>
      <c r="AT40" s="13" t="str">
        <f t="shared" si="4"/>
        <v/>
      </c>
    </row>
    <row r="41" spans="1:46">
      <c r="A41" s="13" t="str">
        <f>入力シート!A45</f>
        <v/>
      </c>
      <c r="B41" s="13" t="str">
        <f>IF(入力シート!B45="", "", 入力シート!B45)</f>
        <v/>
      </c>
      <c r="C41" s="13" t="str">
        <f>IF(入力シート!C45="", "", 入力シート!C45)</f>
        <v/>
      </c>
      <c r="D41" s="13" t="str">
        <f>IF(入力シート!D45="", "", 入力シート!D45)</f>
        <v/>
      </c>
      <c r="E41" s="13" t="str">
        <f t="shared" si="5"/>
        <v/>
      </c>
      <c r="F41" s="13" t="str">
        <f t="shared" si="6"/>
        <v/>
      </c>
      <c r="G41" s="13" t="str">
        <f t="shared" si="7"/>
        <v/>
      </c>
      <c r="H41" s="13" t="str">
        <f t="shared" si="8"/>
        <v/>
      </c>
      <c r="I41" s="13" t="str">
        <f>IF(入力シート!E45="", "", 入力シート!E45)</f>
        <v/>
      </c>
      <c r="J41" s="13" t="str">
        <f>IF(入力シート!F45="", "", 入力シート!F45)</f>
        <v/>
      </c>
      <c r="K41" s="13" t="str">
        <f>IF(入力シート!H45="", "", 入力シート!H45)</f>
        <v/>
      </c>
      <c r="L41" s="13" t="str">
        <f>IF(入力シート!I45="", "", 入力シート!I45)</f>
        <v/>
      </c>
      <c r="M41" s="13" t="str">
        <f>IF(入力シート!J45="", "", 入力シート!J45)</f>
        <v/>
      </c>
      <c r="N41" s="13" t="str">
        <f>IF(入力シート!K45="", "", 入力シート!K45)</f>
        <v/>
      </c>
      <c r="O41" s="13" t="str">
        <f>IF(入力シート!L45="", "", 入力シート!L45)</f>
        <v/>
      </c>
      <c r="P41" s="13" t="str">
        <f>IF(A41="","",入力シート!$N$1)</f>
        <v/>
      </c>
      <c r="Q41" s="13" t="str">
        <f>IF(P41="", "", 大会申込一覧表!$P$6)</f>
        <v/>
      </c>
      <c r="R41" s="13" t="str">
        <f>IF(P41="", "", 大会申込一覧表!$E$6)</f>
        <v/>
      </c>
      <c r="T41" s="13" t="str">
        <f>IF(入力シート!M45="", "", 入力シート!M45)</f>
        <v/>
      </c>
      <c r="U41" s="13" t="str">
        <f>IF(V41="", "", IF($K41="男", VLOOKUP(V41, データ!$B$2:$C$101, 2, FALSE), IF($K41="女", VLOOKUP(V41, データ!$F$2:$H$101, 2, FALSE), "")))</f>
        <v/>
      </c>
      <c r="V41" s="13" t="str">
        <f>IF(A41="","",IF(入力シート!N45="", "", 入力シート!N45))</f>
        <v/>
      </c>
      <c r="W41" s="13" t="str">
        <f>IF(入力シート!O45="", "", 入力シート!O45)</f>
        <v/>
      </c>
      <c r="X41" s="13" t="str">
        <f>IF(入力シート!Q45="", "", 入力シート!Q45)</f>
        <v/>
      </c>
      <c r="Y41" s="13" t="str">
        <f>IF(入力シート!R45="", "", 入力シート!R45)</f>
        <v/>
      </c>
      <c r="Z41" s="13" t="str">
        <f>IF(AA41="", "", IF($K41="男", VLOOKUP(AA41, データ!$B$2:$C$101, 2, FALSE), IF($K41="女", VLOOKUP(AA41, データ!$F$2:$H$101, 2, FALSE), "")))</f>
        <v/>
      </c>
      <c r="AA41" s="13" t="str">
        <f>IF(A41="","",IF(入力シート!S45="", "", 入力シート!S45))</f>
        <v/>
      </c>
      <c r="AB41" s="13" t="str">
        <f>IF(入力シート!T45="", "", 入力シート!T45)</f>
        <v/>
      </c>
      <c r="AC41" s="13" t="str">
        <f>IF(入力シート!V45="", "", 入力シート!V45)</f>
        <v/>
      </c>
      <c r="AD41" s="13" t="str">
        <f>IF(入力シート!W45="", "", 入力シート!W45)</f>
        <v/>
      </c>
      <c r="AT41" s="13" t="str">
        <f t="shared" si="4"/>
        <v/>
      </c>
    </row>
    <row r="42" spans="1:46">
      <c r="A42" s="13" t="str">
        <f>入力シート!A46</f>
        <v/>
      </c>
      <c r="B42" s="13" t="str">
        <f>IF(入力シート!B46="", "", 入力シート!B46)</f>
        <v/>
      </c>
      <c r="C42" s="13" t="str">
        <f>IF(入力シート!C46="", "", 入力シート!C46)</f>
        <v/>
      </c>
      <c r="D42" s="13" t="str">
        <f>IF(入力シート!D46="", "", 入力シート!D46)</f>
        <v/>
      </c>
      <c r="E42" s="13" t="str">
        <f t="shared" si="5"/>
        <v/>
      </c>
      <c r="F42" s="13" t="str">
        <f t="shared" si="6"/>
        <v/>
      </c>
      <c r="G42" s="13" t="str">
        <f t="shared" si="7"/>
        <v/>
      </c>
      <c r="H42" s="13" t="str">
        <f t="shared" si="8"/>
        <v/>
      </c>
      <c r="I42" s="13" t="str">
        <f>IF(入力シート!E46="", "", 入力シート!E46)</f>
        <v/>
      </c>
      <c r="J42" s="13" t="str">
        <f>IF(入力シート!F46="", "", 入力シート!F46)</f>
        <v/>
      </c>
      <c r="K42" s="13" t="str">
        <f>IF(入力シート!H46="", "", 入力シート!H46)</f>
        <v/>
      </c>
      <c r="L42" s="13" t="str">
        <f>IF(入力シート!I46="", "", 入力シート!I46)</f>
        <v/>
      </c>
      <c r="M42" s="13" t="str">
        <f>IF(入力シート!J46="", "", 入力シート!J46)</f>
        <v/>
      </c>
      <c r="N42" s="13" t="str">
        <f>IF(入力シート!K46="", "", 入力シート!K46)</f>
        <v/>
      </c>
      <c r="O42" s="13" t="str">
        <f>IF(入力シート!L46="", "", 入力シート!L46)</f>
        <v/>
      </c>
      <c r="P42" s="13" t="str">
        <f>IF(A42="","",入力シート!$N$1)</f>
        <v/>
      </c>
      <c r="Q42" s="13" t="str">
        <f>IF(P42="", "", 大会申込一覧表!$P$6)</f>
        <v/>
      </c>
      <c r="R42" s="13" t="str">
        <f>IF(P42="", "", 大会申込一覧表!$E$6)</f>
        <v/>
      </c>
      <c r="T42" s="13" t="str">
        <f>IF(入力シート!M46="", "", 入力シート!M46)</f>
        <v/>
      </c>
      <c r="U42" s="13" t="str">
        <f>IF(V42="", "", IF($K42="男", VLOOKUP(V42, データ!$B$2:$C$101, 2, FALSE), IF($K42="女", VLOOKUP(V42, データ!$F$2:$H$101, 2, FALSE), "")))</f>
        <v/>
      </c>
      <c r="V42" s="13" t="str">
        <f>IF(A42="","",IF(入力シート!N46="", "", 入力シート!N46))</f>
        <v/>
      </c>
      <c r="W42" s="13" t="str">
        <f>IF(入力シート!O46="", "", 入力シート!O46)</f>
        <v/>
      </c>
      <c r="X42" s="13" t="str">
        <f>IF(入力シート!Q46="", "", 入力シート!Q46)</f>
        <v/>
      </c>
      <c r="Y42" s="13" t="str">
        <f>IF(入力シート!R46="", "", 入力シート!R46)</f>
        <v/>
      </c>
      <c r="Z42" s="13" t="str">
        <f>IF(AA42="", "", IF($K42="男", VLOOKUP(AA42, データ!$B$2:$C$101, 2, FALSE), IF($K42="女", VLOOKUP(AA42, データ!$F$2:$H$101, 2, FALSE), "")))</f>
        <v/>
      </c>
      <c r="AA42" s="13" t="str">
        <f>IF(A42="","",IF(入力シート!S46="", "", 入力シート!S46))</f>
        <v/>
      </c>
      <c r="AB42" s="13" t="str">
        <f>IF(入力シート!T46="", "", 入力シート!T46)</f>
        <v/>
      </c>
      <c r="AC42" s="13" t="str">
        <f>IF(入力シート!V46="", "", 入力シート!V46)</f>
        <v/>
      </c>
      <c r="AD42" s="13" t="str">
        <f>IF(入力シート!W46="", "", 入力シート!W46)</f>
        <v/>
      </c>
      <c r="AT42" s="13" t="str">
        <f t="shared" si="4"/>
        <v/>
      </c>
    </row>
    <row r="43" spans="1:46">
      <c r="A43" s="13" t="str">
        <f>入力シート!A47</f>
        <v/>
      </c>
      <c r="B43" s="13" t="str">
        <f>IF(入力シート!B47="", "", 入力シート!B47)</f>
        <v/>
      </c>
      <c r="C43" s="13" t="str">
        <f>IF(入力シート!C47="", "", 入力シート!C47)</f>
        <v/>
      </c>
      <c r="D43" s="13" t="str">
        <f>IF(入力シート!D47="", "", 入力シート!D47)</f>
        <v/>
      </c>
      <c r="E43" s="13" t="str">
        <f t="shared" si="5"/>
        <v/>
      </c>
      <c r="F43" s="13" t="str">
        <f t="shared" si="6"/>
        <v/>
      </c>
      <c r="G43" s="13" t="str">
        <f t="shared" si="7"/>
        <v/>
      </c>
      <c r="H43" s="13" t="str">
        <f t="shared" si="8"/>
        <v/>
      </c>
      <c r="I43" s="13" t="str">
        <f>IF(入力シート!E47="", "", 入力シート!E47)</f>
        <v/>
      </c>
      <c r="J43" s="13" t="str">
        <f>IF(入力シート!F47="", "", 入力シート!F47)</f>
        <v/>
      </c>
      <c r="K43" s="13" t="str">
        <f>IF(入力シート!H47="", "", 入力シート!H47)</f>
        <v/>
      </c>
      <c r="L43" s="13" t="str">
        <f>IF(入力シート!I47="", "", 入力シート!I47)</f>
        <v/>
      </c>
      <c r="M43" s="13" t="str">
        <f>IF(入力シート!J47="", "", 入力シート!J47)</f>
        <v/>
      </c>
      <c r="N43" s="13" t="str">
        <f>IF(入力シート!K47="", "", 入力シート!K47)</f>
        <v/>
      </c>
      <c r="O43" s="13" t="str">
        <f>IF(入力シート!L47="", "", 入力シート!L47)</f>
        <v/>
      </c>
      <c r="P43" s="13" t="str">
        <f>IF(A43="","",入力シート!$N$1)</f>
        <v/>
      </c>
      <c r="Q43" s="13" t="str">
        <f>IF(P43="", "", 大会申込一覧表!$P$6)</f>
        <v/>
      </c>
      <c r="R43" s="13" t="str">
        <f>IF(P43="", "", 大会申込一覧表!$E$6)</f>
        <v/>
      </c>
      <c r="T43" s="13" t="str">
        <f>IF(入力シート!M47="", "", 入力シート!M47)</f>
        <v/>
      </c>
      <c r="U43" s="13" t="str">
        <f>IF(V43="", "", IF($K43="男", VLOOKUP(V43, データ!$B$2:$C$101, 2, FALSE), IF($K43="女", VLOOKUP(V43, データ!$F$2:$H$101, 2, FALSE), "")))</f>
        <v/>
      </c>
      <c r="V43" s="13" t="str">
        <f>IF(A43="","",IF(入力シート!N47="", "", 入力シート!N47))</f>
        <v/>
      </c>
      <c r="W43" s="13" t="str">
        <f>IF(入力シート!O47="", "", 入力シート!O47)</f>
        <v/>
      </c>
      <c r="X43" s="13" t="str">
        <f>IF(入力シート!Q47="", "", 入力シート!Q47)</f>
        <v/>
      </c>
      <c r="Y43" s="13" t="str">
        <f>IF(入力シート!R47="", "", 入力シート!R47)</f>
        <v/>
      </c>
      <c r="Z43" s="13" t="str">
        <f>IF(AA43="", "", IF($K43="男", VLOOKUP(AA43, データ!$B$2:$C$101, 2, FALSE), IF($K43="女", VLOOKUP(AA43, データ!$F$2:$H$101, 2, FALSE), "")))</f>
        <v/>
      </c>
      <c r="AA43" s="13" t="str">
        <f>IF(A43="","",IF(入力シート!S47="", "", 入力シート!S47))</f>
        <v/>
      </c>
      <c r="AB43" s="13" t="str">
        <f>IF(入力シート!T47="", "", 入力シート!T47)</f>
        <v/>
      </c>
      <c r="AC43" s="13" t="str">
        <f>IF(入力シート!V47="", "", 入力シート!V47)</f>
        <v/>
      </c>
      <c r="AD43" s="13" t="str">
        <f>IF(入力シート!W47="", "", 入力シート!W47)</f>
        <v/>
      </c>
      <c r="AT43" s="13" t="str">
        <f t="shared" si="4"/>
        <v/>
      </c>
    </row>
    <row r="44" spans="1:46">
      <c r="A44" s="13" t="str">
        <f>入力シート!A48</f>
        <v/>
      </c>
      <c r="B44" s="13" t="str">
        <f>IF(入力シート!B48="", "", 入力シート!B48)</f>
        <v/>
      </c>
      <c r="C44" s="13" t="str">
        <f>IF(入力シート!C48="", "", 入力シート!C48)</f>
        <v/>
      </c>
      <c r="D44" s="13" t="str">
        <f>IF(入力シート!D48="", "", 入力シート!D48)</f>
        <v/>
      </c>
      <c r="E44" s="13" t="str">
        <f t="shared" si="5"/>
        <v/>
      </c>
      <c r="F44" s="13" t="str">
        <f t="shared" si="6"/>
        <v/>
      </c>
      <c r="G44" s="13" t="str">
        <f t="shared" si="7"/>
        <v/>
      </c>
      <c r="H44" s="13" t="str">
        <f t="shared" si="8"/>
        <v/>
      </c>
      <c r="I44" s="13" t="str">
        <f>IF(入力シート!E48="", "", 入力シート!E48)</f>
        <v/>
      </c>
      <c r="J44" s="13" t="str">
        <f>IF(入力シート!F48="", "", 入力シート!F48)</f>
        <v/>
      </c>
      <c r="K44" s="13" t="str">
        <f>IF(入力シート!H48="", "", 入力シート!H48)</f>
        <v/>
      </c>
      <c r="L44" s="13" t="str">
        <f>IF(入力シート!I48="", "", 入力シート!I48)</f>
        <v/>
      </c>
      <c r="M44" s="13" t="str">
        <f>IF(入力シート!J48="", "", 入力シート!J48)</f>
        <v/>
      </c>
      <c r="N44" s="13" t="str">
        <f>IF(入力シート!K48="", "", 入力シート!K48)</f>
        <v/>
      </c>
      <c r="O44" s="13" t="str">
        <f>IF(入力シート!L48="", "", 入力シート!L48)</f>
        <v/>
      </c>
      <c r="P44" s="13" t="str">
        <f>IF(A44="","",入力シート!$N$1)</f>
        <v/>
      </c>
      <c r="Q44" s="13" t="str">
        <f>IF(P44="", "", 大会申込一覧表!$P$6)</f>
        <v/>
      </c>
      <c r="R44" s="13" t="str">
        <f>IF(P44="", "", 大会申込一覧表!$E$6)</f>
        <v/>
      </c>
      <c r="T44" s="13" t="str">
        <f>IF(入力シート!M48="", "", 入力シート!M48)</f>
        <v/>
      </c>
      <c r="U44" s="13" t="str">
        <f>IF(V44="", "", IF($K44="男", VLOOKUP(V44, データ!$B$2:$C$101, 2, FALSE), IF($K44="女", VLOOKUP(V44, データ!$F$2:$H$101, 2, FALSE), "")))</f>
        <v/>
      </c>
      <c r="V44" s="13" t="str">
        <f>IF(A44="","",IF(入力シート!N48="", "", 入力シート!N48))</f>
        <v/>
      </c>
      <c r="W44" s="13" t="str">
        <f>IF(入力シート!O48="", "", 入力シート!O48)</f>
        <v/>
      </c>
      <c r="X44" s="13" t="str">
        <f>IF(入力シート!Q48="", "", 入力シート!Q48)</f>
        <v/>
      </c>
      <c r="Y44" s="13" t="str">
        <f>IF(入力シート!R48="", "", 入力シート!R48)</f>
        <v/>
      </c>
      <c r="Z44" s="13" t="str">
        <f>IF(AA44="", "", IF($K44="男", VLOOKUP(AA44, データ!$B$2:$C$101, 2, FALSE), IF($K44="女", VLOOKUP(AA44, データ!$F$2:$H$101, 2, FALSE), "")))</f>
        <v/>
      </c>
      <c r="AA44" s="13" t="str">
        <f>IF(A44="","",IF(入力シート!S48="", "", 入力シート!S48))</f>
        <v/>
      </c>
      <c r="AB44" s="13" t="str">
        <f>IF(入力シート!T48="", "", 入力シート!T48)</f>
        <v/>
      </c>
      <c r="AC44" s="13" t="str">
        <f>IF(入力シート!V48="", "", 入力シート!V48)</f>
        <v/>
      </c>
      <c r="AD44" s="13" t="str">
        <f>IF(入力シート!W48="", "", 入力シート!W48)</f>
        <v/>
      </c>
      <c r="AT44" s="13" t="str">
        <f t="shared" si="4"/>
        <v/>
      </c>
    </row>
    <row r="45" spans="1:46">
      <c r="A45" s="13" t="str">
        <f>入力シート!A49</f>
        <v/>
      </c>
      <c r="B45" s="13" t="str">
        <f>IF(入力シート!B49="", "", 入力シート!B49)</f>
        <v/>
      </c>
      <c r="C45" s="13" t="str">
        <f>IF(入力シート!C49="", "", 入力シート!C49)</f>
        <v/>
      </c>
      <c r="D45" s="13" t="str">
        <f>IF(入力シート!D49="", "", 入力シート!D49)</f>
        <v/>
      </c>
      <c r="E45" s="13" t="str">
        <f t="shared" si="5"/>
        <v/>
      </c>
      <c r="F45" s="13" t="str">
        <f t="shared" si="6"/>
        <v/>
      </c>
      <c r="G45" s="13" t="str">
        <f t="shared" si="7"/>
        <v/>
      </c>
      <c r="H45" s="13" t="str">
        <f t="shared" si="8"/>
        <v/>
      </c>
      <c r="I45" s="13" t="str">
        <f>IF(入力シート!E49="", "", 入力シート!E49)</f>
        <v/>
      </c>
      <c r="J45" s="13" t="str">
        <f>IF(入力シート!F49="", "", 入力シート!F49)</f>
        <v/>
      </c>
      <c r="K45" s="13" t="str">
        <f>IF(入力シート!H49="", "", 入力シート!H49)</f>
        <v/>
      </c>
      <c r="L45" s="13" t="str">
        <f>IF(入力シート!I49="", "", 入力シート!I49)</f>
        <v/>
      </c>
      <c r="M45" s="13" t="str">
        <f>IF(入力シート!J49="", "", 入力シート!J49)</f>
        <v/>
      </c>
      <c r="N45" s="13" t="str">
        <f>IF(入力シート!K49="", "", 入力シート!K49)</f>
        <v/>
      </c>
      <c r="O45" s="13" t="str">
        <f>IF(入力シート!L49="", "", 入力シート!L49)</f>
        <v/>
      </c>
      <c r="P45" s="13" t="str">
        <f>IF(A45="","",入力シート!$N$1)</f>
        <v/>
      </c>
      <c r="Q45" s="13" t="str">
        <f>IF(P45="", "", 大会申込一覧表!$P$6)</f>
        <v/>
      </c>
      <c r="R45" s="13" t="str">
        <f>IF(P45="", "", 大会申込一覧表!$E$6)</f>
        <v/>
      </c>
      <c r="T45" s="13" t="str">
        <f>IF(入力シート!M49="", "", 入力シート!M49)</f>
        <v/>
      </c>
      <c r="U45" s="13" t="str">
        <f>IF(V45="", "", IF($K45="男", VLOOKUP(V45, データ!$B$2:$C$101, 2, FALSE), IF($K45="女", VLOOKUP(V45, データ!$F$2:$H$101, 2, FALSE), "")))</f>
        <v/>
      </c>
      <c r="V45" s="13" t="str">
        <f>IF(A45="","",IF(入力シート!N49="", "", 入力シート!N49))</f>
        <v/>
      </c>
      <c r="W45" s="13" t="str">
        <f>IF(入力シート!O49="", "", 入力シート!O49)</f>
        <v/>
      </c>
      <c r="X45" s="13" t="str">
        <f>IF(入力シート!Q49="", "", 入力シート!Q49)</f>
        <v/>
      </c>
      <c r="Y45" s="13" t="str">
        <f>IF(入力シート!R49="", "", 入力シート!R49)</f>
        <v/>
      </c>
      <c r="Z45" s="13" t="str">
        <f>IF(AA45="", "", IF($K45="男", VLOOKUP(AA45, データ!$B$2:$C$101, 2, FALSE), IF($K45="女", VLOOKUP(AA45, データ!$F$2:$H$101, 2, FALSE), "")))</f>
        <v/>
      </c>
      <c r="AA45" s="13" t="str">
        <f>IF(A45="","",IF(入力シート!S49="", "", 入力シート!S49))</f>
        <v/>
      </c>
      <c r="AB45" s="13" t="str">
        <f>IF(入力シート!T49="", "", 入力シート!T49)</f>
        <v/>
      </c>
      <c r="AC45" s="13" t="str">
        <f>IF(入力シート!V49="", "", 入力シート!V49)</f>
        <v/>
      </c>
      <c r="AD45" s="13" t="str">
        <f>IF(入力シート!W49="", "", 入力シート!W49)</f>
        <v/>
      </c>
      <c r="AT45" s="13" t="str">
        <f t="shared" si="4"/>
        <v/>
      </c>
    </row>
    <row r="46" spans="1:46">
      <c r="A46" s="13" t="str">
        <f>入力シート!A50</f>
        <v/>
      </c>
      <c r="B46" s="13" t="str">
        <f>IF(入力シート!B50="", "", 入力シート!B50)</f>
        <v/>
      </c>
      <c r="C46" s="13" t="str">
        <f>IF(入力シート!C50="", "", 入力シート!C50)</f>
        <v/>
      </c>
      <c r="D46" s="13" t="str">
        <f>IF(入力シート!D50="", "", 入力シート!D50)</f>
        <v/>
      </c>
      <c r="E46" s="13" t="str">
        <f t="shared" si="5"/>
        <v/>
      </c>
      <c r="F46" s="13" t="str">
        <f t="shared" si="6"/>
        <v/>
      </c>
      <c r="G46" s="13" t="str">
        <f t="shared" si="7"/>
        <v/>
      </c>
      <c r="H46" s="13" t="str">
        <f t="shared" si="8"/>
        <v/>
      </c>
      <c r="I46" s="13" t="str">
        <f>IF(入力シート!E50="", "", 入力シート!E50)</f>
        <v/>
      </c>
      <c r="J46" s="13" t="str">
        <f>IF(入力シート!F50="", "", 入力シート!F50)</f>
        <v/>
      </c>
      <c r="K46" s="13" t="str">
        <f>IF(入力シート!H50="", "", 入力シート!H50)</f>
        <v/>
      </c>
      <c r="L46" s="13" t="str">
        <f>IF(入力シート!I50="", "", 入力シート!I50)</f>
        <v/>
      </c>
      <c r="M46" s="13" t="str">
        <f>IF(入力シート!J50="", "", 入力シート!J50)</f>
        <v/>
      </c>
      <c r="N46" s="13" t="str">
        <f>IF(入力シート!K50="", "", 入力シート!K50)</f>
        <v/>
      </c>
      <c r="O46" s="13" t="str">
        <f>IF(入力シート!L50="", "", 入力シート!L50)</f>
        <v/>
      </c>
      <c r="P46" s="13" t="str">
        <f>IF(A46="","",入力シート!$N$1)</f>
        <v/>
      </c>
      <c r="Q46" s="13" t="str">
        <f>IF(P46="", "", 大会申込一覧表!$P$6)</f>
        <v/>
      </c>
      <c r="R46" s="13" t="str">
        <f>IF(P46="", "", 大会申込一覧表!$E$6)</f>
        <v/>
      </c>
      <c r="T46" s="13" t="str">
        <f>IF(入力シート!M50="", "", 入力シート!M50)</f>
        <v/>
      </c>
      <c r="U46" s="13" t="str">
        <f>IF(V46="", "", IF($K46="男", VLOOKUP(V46, データ!$B$2:$C$101, 2, FALSE), IF($K46="女", VLOOKUP(V46, データ!$F$2:$H$101, 2, FALSE), "")))</f>
        <v/>
      </c>
      <c r="V46" s="13" t="str">
        <f>IF(A46="","",IF(入力シート!N50="", "", 入力シート!N50))</f>
        <v/>
      </c>
      <c r="W46" s="13" t="str">
        <f>IF(入力シート!O50="", "", 入力シート!O50)</f>
        <v/>
      </c>
      <c r="X46" s="13" t="str">
        <f>IF(入力シート!Q50="", "", 入力シート!Q50)</f>
        <v/>
      </c>
      <c r="Y46" s="13" t="str">
        <f>IF(入力シート!R50="", "", 入力シート!R50)</f>
        <v/>
      </c>
      <c r="Z46" s="13" t="str">
        <f>IF(AA46="", "", IF($K46="男", VLOOKUP(AA46, データ!$B$2:$C$101, 2, FALSE), IF($K46="女", VLOOKUP(AA46, データ!$F$2:$H$101, 2, FALSE), "")))</f>
        <v/>
      </c>
      <c r="AA46" s="13" t="str">
        <f>IF(A46="","",IF(入力シート!S50="", "", 入力シート!S50))</f>
        <v/>
      </c>
      <c r="AB46" s="13" t="str">
        <f>IF(入力シート!T50="", "", 入力シート!T50)</f>
        <v/>
      </c>
      <c r="AC46" s="13" t="str">
        <f>IF(入力シート!V50="", "", 入力シート!V50)</f>
        <v/>
      </c>
      <c r="AD46" s="13" t="str">
        <f>IF(入力シート!W50="", "", 入力シート!W50)</f>
        <v/>
      </c>
      <c r="AT46" s="13" t="str">
        <f t="shared" si="4"/>
        <v/>
      </c>
    </row>
    <row r="47" spans="1:46">
      <c r="A47" s="13" t="str">
        <f>入力シート!A51</f>
        <v/>
      </c>
      <c r="B47" s="13" t="str">
        <f>IF(入力シート!B51="", "", 入力シート!B51)</f>
        <v/>
      </c>
      <c r="C47" s="13" t="str">
        <f>IF(入力シート!C51="", "", 入力シート!C51)</f>
        <v/>
      </c>
      <c r="D47" s="13" t="str">
        <f>IF(入力シート!D51="", "", 入力シート!D51)</f>
        <v/>
      </c>
      <c r="E47" s="13" t="str">
        <f t="shared" si="5"/>
        <v/>
      </c>
      <c r="F47" s="13" t="str">
        <f t="shared" si="6"/>
        <v/>
      </c>
      <c r="G47" s="13" t="str">
        <f t="shared" si="7"/>
        <v/>
      </c>
      <c r="H47" s="13" t="str">
        <f t="shared" si="8"/>
        <v/>
      </c>
      <c r="I47" s="13" t="str">
        <f>IF(入力シート!E51="", "", 入力シート!E51)</f>
        <v/>
      </c>
      <c r="J47" s="13" t="str">
        <f>IF(入力シート!F51="", "", 入力シート!F51)</f>
        <v/>
      </c>
      <c r="K47" s="13" t="str">
        <f>IF(入力シート!H51="", "", 入力シート!H51)</f>
        <v/>
      </c>
      <c r="L47" s="13" t="str">
        <f>IF(入力シート!I51="", "", 入力シート!I51)</f>
        <v/>
      </c>
      <c r="M47" s="13" t="str">
        <f>IF(入力シート!J51="", "", 入力シート!J51)</f>
        <v/>
      </c>
      <c r="N47" s="13" t="str">
        <f>IF(入力シート!K51="", "", 入力シート!K51)</f>
        <v/>
      </c>
      <c r="O47" s="13" t="str">
        <f>IF(入力シート!L51="", "", 入力シート!L51)</f>
        <v/>
      </c>
      <c r="P47" s="13" t="str">
        <f>IF(A47="","",入力シート!$N$1)</f>
        <v/>
      </c>
      <c r="Q47" s="13" t="str">
        <f>IF(P47="", "", 大会申込一覧表!$P$6)</f>
        <v/>
      </c>
      <c r="R47" s="13" t="str">
        <f>IF(P47="", "", 大会申込一覧表!$E$6)</f>
        <v/>
      </c>
      <c r="T47" s="13" t="str">
        <f>IF(入力シート!M51="", "", 入力シート!M51)</f>
        <v/>
      </c>
      <c r="U47" s="13" t="str">
        <f>IF(V47="", "", IF($K47="男", VLOOKUP(V47, データ!$B$2:$C$101, 2, FALSE), IF($K47="女", VLOOKUP(V47, データ!$F$2:$H$101, 2, FALSE), "")))</f>
        <v/>
      </c>
      <c r="V47" s="13" t="str">
        <f>IF(A47="","",IF(入力シート!N51="", "", 入力シート!N51))</f>
        <v/>
      </c>
      <c r="W47" s="13" t="str">
        <f>IF(入力シート!O51="", "", 入力シート!O51)</f>
        <v/>
      </c>
      <c r="X47" s="13" t="str">
        <f>IF(入力シート!Q51="", "", 入力シート!Q51)</f>
        <v/>
      </c>
      <c r="Y47" s="13" t="str">
        <f>IF(入力シート!R51="", "", 入力シート!R51)</f>
        <v/>
      </c>
      <c r="Z47" s="13" t="str">
        <f>IF(AA47="", "", IF($K47="男", VLOOKUP(AA47, データ!$B$2:$C$101, 2, FALSE), IF($K47="女", VLOOKUP(AA47, データ!$F$2:$H$101, 2, FALSE), "")))</f>
        <v/>
      </c>
      <c r="AA47" s="13" t="str">
        <f>IF(A47="","",IF(入力シート!S51="", "", 入力シート!S51))</f>
        <v/>
      </c>
      <c r="AB47" s="13" t="str">
        <f>IF(入力シート!T51="", "", 入力シート!T51)</f>
        <v/>
      </c>
      <c r="AC47" s="13" t="str">
        <f>IF(入力シート!V51="", "", 入力シート!V51)</f>
        <v/>
      </c>
      <c r="AD47" s="13" t="str">
        <f>IF(入力シート!W51="", "", 入力シート!W51)</f>
        <v/>
      </c>
      <c r="AT47" s="13" t="str">
        <f t="shared" si="4"/>
        <v/>
      </c>
    </row>
    <row r="48" spans="1:46">
      <c r="A48" s="13" t="str">
        <f>入力シート!A52</f>
        <v/>
      </c>
      <c r="B48" s="13" t="str">
        <f>IF(入力シート!B52="", "", 入力シート!B52)</f>
        <v/>
      </c>
      <c r="C48" s="13" t="str">
        <f>IF(入力シート!C52="", "", 入力シート!C52)</f>
        <v/>
      </c>
      <c r="D48" s="13" t="str">
        <f>IF(入力シート!D52="", "", 入力シート!D52)</f>
        <v/>
      </c>
      <c r="E48" s="13" t="str">
        <f t="shared" si="5"/>
        <v/>
      </c>
      <c r="F48" s="13" t="str">
        <f t="shared" si="6"/>
        <v/>
      </c>
      <c r="G48" s="13" t="str">
        <f t="shared" si="7"/>
        <v/>
      </c>
      <c r="H48" s="13" t="str">
        <f t="shared" si="8"/>
        <v/>
      </c>
      <c r="I48" s="13" t="str">
        <f>IF(入力シート!E52="", "", 入力シート!E52)</f>
        <v/>
      </c>
      <c r="J48" s="13" t="str">
        <f>IF(入力シート!F52="", "", 入力シート!F52)</f>
        <v/>
      </c>
      <c r="K48" s="13" t="str">
        <f>IF(入力シート!H52="", "", 入力シート!H52)</f>
        <v/>
      </c>
      <c r="L48" s="13" t="str">
        <f>IF(入力シート!I52="", "", 入力シート!I52)</f>
        <v/>
      </c>
      <c r="M48" s="13" t="str">
        <f>IF(入力シート!J52="", "", 入力シート!J52)</f>
        <v/>
      </c>
      <c r="N48" s="13" t="str">
        <f>IF(入力シート!K52="", "", 入力シート!K52)</f>
        <v/>
      </c>
      <c r="O48" s="13" t="str">
        <f>IF(入力シート!L52="", "", 入力シート!L52)</f>
        <v/>
      </c>
      <c r="P48" s="13" t="str">
        <f>IF(A48="","",入力シート!$N$1)</f>
        <v/>
      </c>
      <c r="Q48" s="13" t="str">
        <f>IF(P48="", "", 大会申込一覧表!$P$6)</f>
        <v/>
      </c>
      <c r="R48" s="13" t="str">
        <f>IF(P48="", "", 大会申込一覧表!$E$6)</f>
        <v/>
      </c>
      <c r="T48" s="13" t="str">
        <f>IF(入力シート!M52="", "", 入力シート!M52)</f>
        <v/>
      </c>
      <c r="U48" s="13" t="str">
        <f>IF(V48="", "", IF($K48="男", VLOOKUP(V48, データ!$B$2:$C$101, 2, FALSE), IF($K48="女", VLOOKUP(V48, データ!$F$2:$H$101, 2, FALSE), "")))</f>
        <v/>
      </c>
      <c r="V48" s="13" t="str">
        <f>IF(A48="","",IF(入力シート!N52="", "", 入力シート!N52))</f>
        <v/>
      </c>
      <c r="W48" s="13" t="str">
        <f>IF(入力シート!O52="", "", 入力シート!O52)</f>
        <v/>
      </c>
      <c r="X48" s="13" t="str">
        <f>IF(入力シート!Q52="", "", 入力シート!Q52)</f>
        <v/>
      </c>
      <c r="Y48" s="13" t="str">
        <f>IF(入力シート!R52="", "", 入力シート!R52)</f>
        <v/>
      </c>
      <c r="Z48" s="13" t="str">
        <f>IF(AA48="", "", IF($K48="男", VLOOKUP(AA48, データ!$B$2:$C$101, 2, FALSE), IF($K48="女", VLOOKUP(AA48, データ!$F$2:$H$101, 2, FALSE), "")))</f>
        <v/>
      </c>
      <c r="AA48" s="13" t="str">
        <f>IF(A48="","",IF(入力シート!S52="", "", 入力シート!S52))</f>
        <v/>
      </c>
      <c r="AB48" s="13" t="str">
        <f>IF(入力シート!T52="", "", 入力シート!T52)</f>
        <v/>
      </c>
      <c r="AC48" s="13" t="str">
        <f>IF(入力シート!V52="", "", 入力シート!V52)</f>
        <v/>
      </c>
      <c r="AD48" s="13" t="str">
        <f>IF(入力シート!W52="", "", 入力シート!W52)</f>
        <v/>
      </c>
      <c r="AT48" s="13" t="str">
        <f t="shared" si="4"/>
        <v/>
      </c>
    </row>
    <row r="49" spans="1:46">
      <c r="A49" s="13" t="str">
        <f>入力シート!A53</f>
        <v/>
      </c>
      <c r="B49" s="13" t="str">
        <f>IF(入力シート!B53="", "", 入力シート!B53)</f>
        <v/>
      </c>
      <c r="C49" s="13" t="str">
        <f>IF(入力シート!C53="", "", 入力シート!C53)</f>
        <v/>
      </c>
      <c r="D49" s="13" t="str">
        <f>IF(入力シート!D53="", "", 入力シート!D53)</f>
        <v/>
      </c>
      <c r="E49" s="13" t="str">
        <f t="shared" si="5"/>
        <v/>
      </c>
      <c r="F49" s="13" t="str">
        <f t="shared" si="6"/>
        <v/>
      </c>
      <c r="G49" s="13" t="str">
        <f t="shared" si="7"/>
        <v/>
      </c>
      <c r="H49" s="13" t="str">
        <f t="shared" si="8"/>
        <v/>
      </c>
      <c r="I49" s="13" t="str">
        <f>IF(入力シート!E53="", "", 入力シート!E53)</f>
        <v/>
      </c>
      <c r="J49" s="13" t="str">
        <f>IF(入力シート!F53="", "", 入力シート!F53)</f>
        <v/>
      </c>
      <c r="K49" s="13" t="str">
        <f>IF(入力シート!H53="", "", 入力シート!H53)</f>
        <v/>
      </c>
      <c r="L49" s="13" t="str">
        <f>IF(入力シート!I53="", "", 入力シート!I53)</f>
        <v/>
      </c>
      <c r="M49" s="13" t="str">
        <f>IF(入力シート!J53="", "", 入力シート!J53)</f>
        <v/>
      </c>
      <c r="N49" s="13" t="str">
        <f>IF(入力シート!K53="", "", 入力シート!K53)</f>
        <v/>
      </c>
      <c r="O49" s="13" t="str">
        <f>IF(入力シート!L53="", "", 入力シート!L53)</f>
        <v/>
      </c>
      <c r="P49" s="13" t="str">
        <f>IF(A49="","",入力シート!$N$1)</f>
        <v/>
      </c>
      <c r="Q49" s="13" t="str">
        <f>IF(P49="", "", 大会申込一覧表!$P$6)</f>
        <v/>
      </c>
      <c r="R49" s="13" t="str">
        <f>IF(P49="", "", 大会申込一覧表!$E$6)</f>
        <v/>
      </c>
      <c r="T49" s="13" t="str">
        <f>IF(入力シート!M53="", "", 入力シート!M53)</f>
        <v/>
      </c>
      <c r="U49" s="13" t="str">
        <f>IF(V49="", "", IF($K49="男", VLOOKUP(V49, データ!$B$2:$C$101, 2, FALSE), IF($K49="女", VLOOKUP(V49, データ!$F$2:$H$101, 2, FALSE), "")))</f>
        <v/>
      </c>
      <c r="V49" s="13" t="str">
        <f>IF(A49="","",IF(入力シート!N53="", "", 入力シート!N53))</f>
        <v/>
      </c>
      <c r="W49" s="13" t="str">
        <f>IF(入力シート!O53="", "", 入力シート!O53)</f>
        <v/>
      </c>
      <c r="X49" s="13" t="str">
        <f>IF(入力シート!Q53="", "", 入力シート!Q53)</f>
        <v/>
      </c>
      <c r="Y49" s="13" t="str">
        <f>IF(入力シート!R53="", "", 入力シート!R53)</f>
        <v/>
      </c>
      <c r="Z49" s="13" t="str">
        <f>IF(AA49="", "", IF($K49="男", VLOOKUP(AA49, データ!$B$2:$C$101, 2, FALSE), IF($K49="女", VLOOKUP(AA49, データ!$F$2:$H$101, 2, FALSE), "")))</f>
        <v/>
      </c>
      <c r="AA49" s="13" t="str">
        <f>IF(A49="","",IF(入力シート!S53="", "", 入力シート!S53))</f>
        <v/>
      </c>
      <c r="AB49" s="13" t="str">
        <f>IF(入力シート!T53="", "", 入力シート!T53)</f>
        <v/>
      </c>
      <c r="AC49" s="13" t="str">
        <f>IF(入力シート!V53="", "", 入力シート!V53)</f>
        <v/>
      </c>
      <c r="AD49" s="13" t="str">
        <f>IF(入力シート!W53="", "", 入力シート!W53)</f>
        <v/>
      </c>
      <c r="AT49" s="13" t="str">
        <f t="shared" si="4"/>
        <v/>
      </c>
    </row>
    <row r="50" spans="1:46">
      <c r="A50" s="13" t="str">
        <f>入力シート!A54</f>
        <v/>
      </c>
      <c r="B50" s="13" t="str">
        <f>IF(入力シート!B54="", "", 入力シート!B54)</f>
        <v/>
      </c>
      <c r="C50" s="13" t="str">
        <f>IF(入力シート!C54="", "", 入力シート!C54)</f>
        <v/>
      </c>
      <c r="D50" s="13" t="str">
        <f>IF(入力シート!D54="", "", 入力シート!D54)</f>
        <v/>
      </c>
      <c r="E50" s="13" t="str">
        <f t="shared" si="5"/>
        <v/>
      </c>
      <c r="F50" s="13" t="str">
        <f t="shared" si="6"/>
        <v/>
      </c>
      <c r="G50" s="13" t="str">
        <f t="shared" si="7"/>
        <v/>
      </c>
      <c r="H50" s="13" t="str">
        <f t="shared" si="8"/>
        <v/>
      </c>
      <c r="I50" s="13" t="str">
        <f>IF(入力シート!E54="", "", 入力シート!E54)</f>
        <v/>
      </c>
      <c r="J50" s="13" t="str">
        <f>IF(入力シート!F54="", "", 入力シート!F54)</f>
        <v/>
      </c>
      <c r="K50" s="13" t="str">
        <f>IF(入力シート!H54="", "", 入力シート!H54)</f>
        <v/>
      </c>
      <c r="L50" s="13" t="str">
        <f>IF(入力シート!I54="", "", 入力シート!I54)</f>
        <v/>
      </c>
      <c r="M50" s="13" t="str">
        <f>IF(入力シート!J54="", "", 入力シート!J54)</f>
        <v/>
      </c>
      <c r="N50" s="13" t="str">
        <f>IF(入力シート!K54="", "", 入力シート!K54)</f>
        <v/>
      </c>
      <c r="O50" s="13" t="str">
        <f>IF(入力シート!L54="", "", 入力シート!L54)</f>
        <v/>
      </c>
      <c r="P50" s="13" t="str">
        <f>IF(A50="","",入力シート!$N$1)</f>
        <v/>
      </c>
      <c r="Q50" s="13" t="str">
        <f>IF(P50="", "", 大会申込一覧表!$P$6)</f>
        <v/>
      </c>
      <c r="R50" s="13" t="str">
        <f>IF(P50="", "", 大会申込一覧表!$E$6)</f>
        <v/>
      </c>
      <c r="T50" s="13" t="str">
        <f>IF(入力シート!M54="", "", 入力シート!M54)</f>
        <v/>
      </c>
      <c r="U50" s="13" t="str">
        <f>IF(V50="", "", IF($K50="男", VLOOKUP(V50, データ!$B$2:$C$101, 2, FALSE), IF($K50="女", VLOOKUP(V50, データ!$F$2:$H$101, 2, FALSE), "")))</f>
        <v/>
      </c>
      <c r="V50" s="13" t="str">
        <f>IF(A50="","",IF(入力シート!N54="", "", 入力シート!N54))</f>
        <v/>
      </c>
      <c r="W50" s="13" t="str">
        <f>IF(入力シート!O54="", "", 入力シート!O54)</f>
        <v/>
      </c>
      <c r="X50" s="13" t="str">
        <f>IF(入力シート!Q54="", "", 入力シート!Q54)</f>
        <v/>
      </c>
      <c r="Y50" s="13" t="str">
        <f>IF(入力シート!R54="", "", 入力シート!R54)</f>
        <v/>
      </c>
      <c r="Z50" s="13" t="str">
        <f>IF(AA50="", "", IF($K50="男", VLOOKUP(AA50, データ!$B$2:$C$101, 2, FALSE), IF($K50="女", VLOOKUP(AA50, データ!$F$2:$H$101, 2, FALSE), "")))</f>
        <v/>
      </c>
      <c r="AA50" s="13" t="str">
        <f>IF(A50="","",IF(入力シート!S54="", "", 入力シート!S54))</f>
        <v/>
      </c>
      <c r="AB50" s="13" t="str">
        <f>IF(入力シート!T54="", "", 入力シート!T54)</f>
        <v/>
      </c>
      <c r="AC50" s="13" t="str">
        <f>IF(入力シート!V54="", "", 入力シート!V54)</f>
        <v/>
      </c>
      <c r="AD50" s="13" t="str">
        <f>IF(入力シート!W54="", "", 入力シート!W54)</f>
        <v/>
      </c>
      <c r="AT50" s="13" t="str">
        <f t="shared" si="4"/>
        <v/>
      </c>
    </row>
    <row r="51" spans="1:46">
      <c r="A51" s="13" t="str">
        <f>入力シート!A55</f>
        <v/>
      </c>
      <c r="B51" s="13" t="str">
        <f>IF(入力シート!B55="", "", 入力シート!B55)</f>
        <v/>
      </c>
      <c r="C51" s="13" t="str">
        <f>IF(入力シート!C55="", "", 入力シート!C55)</f>
        <v/>
      </c>
      <c r="D51" s="13" t="str">
        <f>IF(入力シート!D55="", "", 入力シート!D55)</f>
        <v/>
      </c>
      <c r="E51" s="13" t="str">
        <f t="shared" si="5"/>
        <v/>
      </c>
      <c r="F51" s="13" t="str">
        <f t="shared" si="6"/>
        <v/>
      </c>
      <c r="G51" s="13" t="str">
        <f t="shared" si="7"/>
        <v/>
      </c>
      <c r="H51" s="13" t="str">
        <f t="shared" si="8"/>
        <v/>
      </c>
      <c r="I51" s="13" t="str">
        <f>IF(入力シート!E55="", "", 入力シート!E55)</f>
        <v/>
      </c>
      <c r="J51" s="13" t="str">
        <f>IF(入力シート!F55="", "", 入力シート!F55)</f>
        <v/>
      </c>
      <c r="K51" s="13" t="str">
        <f>IF(入力シート!H55="", "", 入力シート!H55)</f>
        <v/>
      </c>
      <c r="L51" s="13" t="str">
        <f>IF(入力シート!I55="", "", 入力シート!I55)</f>
        <v/>
      </c>
      <c r="M51" s="13" t="str">
        <f>IF(入力シート!J55="", "", 入力シート!J55)</f>
        <v/>
      </c>
      <c r="N51" s="13" t="str">
        <f>IF(入力シート!K55="", "", 入力シート!K55)</f>
        <v/>
      </c>
      <c r="O51" s="13" t="str">
        <f>IF(入力シート!L55="", "", 入力シート!L55)</f>
        <v/>
      </c>
      <c r="P51" s="13" t="str">
        <f>IF(A51="","",入力シート!$N$1)</f>
        <v/>
      </c>
      <c r="Q51" s="13" t="str">
        <f>IF(P51="", "", 大会申込一覧表!$P$6)</f>
        <v/>
      </c>
      <c r="R51" s="13" t="str">
        <f>IF(P51="", "", 大会申込一覧表!$E$6)</f>
        <v/>
      </c>
      <c r="T51" s="13" t="str">
        <f>IF(入力シート!M55="", "", 入力シート!M55)</f>
        <v/>
      </c>
      <c r="U51" s="13" t="str">
        <f>IF(V51="", "", IF($K51="男", VLOOKUP(V51, データ!$B$2:$C$101, 2, FALSE), IF($K51="女", VLOOKUP(V51, データ!$F$2:$H$101, 2, FALSE), "")))</f>
        <v/>
      </c>
      <c r="V51" s="13" t="str">
        <f>IF(A51="","",IF(入力シート!N55="", "", 入力シート!N55))</f>
        <v/>
      </c>
      <c r="W51" s="13" t="str">
        <f>IF(入力シート!O55="", "", 入力シート!O55)</f>
        <v/>
      </c>
      <c r="X51" s="13" t="str">
        <f>IF(入力シート!Q55="", "", 入力シート!Q55)</f>
        <v/>
      </c>
      <c r="Y51" s="13" t="str">
        <f>IF(入力シート!R55="", "", 入力シート!R55)</f>
        <v/>
      </c>
      <c r="Z51" s="13" t="str">
        <f>IF(AA51="", "", IF($K51="男", VLOOKUP(AA51, データ!$B$2:$C$101, 2, FALSE), IF($K51="女", VLOOKUP(AA51, データ!$F$2:$H$101, 2, FALSE), "")))</f>
        <v/>
      </c>
      <c r="AA51" s="13" t="str">
        <f>IF(A51="","",IF(入力シート!S55="", "", 入力シート!S55))</f>
        <v/>
      </c>
      <c r="AB51" s="13" t="str">
        <f>IF(入力シート!T55="", "", 入力シート!T55)</f>
        <v/>
      </c>
      <c r="AC51" s="13" t="str">
        <f>IF(入力シート!V55="", "", 入力シート!V55)</f>
        <v/>
      </c>
      <c r="AD51" s="13" t="str">
        <f>IF(入力シート!W55="", "", 入力シート!W55)</f>
        <v/>
      </c>
      <c r="AT51" s="13" t="str">
        <f t="shared" si="4"/>
        <v/>
      </c>
    </row>
    <row r="52" spans="1:46">
      <c r="A52" s="13" t="str">
        <f>入力シート!A56</f>
        <v/>
      </c>
      <c r="B52" s="13" t="str">
        <f>IF(入力シート!B56="", "", 入力シート!B56)</f>
        <v/>
      </c>
      <c r="C52" s="13" t="str">
        <f>IF(入力シート!C56="", "", 入力シート!C56)</f>
        <v/>
      </c>
      <c r="D52" s="13" t="str">
        <f>IF(入力シート!D56="", "", 入力シート!D56)</f>
        <v/>
      </c>
      <c r="E52" s="13" t="str">
        <f t="shared" si="5"/>
        <v/>
      </c>
      <c r="F52" s="13" t="str">
        <f t="shared" si="6"/>
        <v/>
      </c>
      <c r="G52" s="13" t="str">
        <f t="shared" si="7"/>
        <v/>
      </c>
      <c r="H52" s="13" t="str">
        <f t="shared" si="8"/>
        <v/>
      </c>
      <c r="I52" s="13" t="str">
        <f>IF(入力シート!E56="", "", 入力シート!E56)</f>
        <v/>
      </c>
      <c r="J52" s="13" t="str">
        <f>IF(入力シート!F56="", "", 入力シート!F56)</f>
        <v/>
      </c>
      <c r="K52" s="13" t="str">
        <f>IF(入力シート!H56="", "", 入力シート!H56)</f>
        <v/>
      </c>
      <c r="L52" s="13" t="str">
        <f>IF(入力シート!I56="", "", 入力シート!I56)</f>
        <v/>
      </c>
      <c r="M52" s="13" t="str">
        <f>IF(入力シート!J56="", "", 入力シート!J56)</f>
        <v/>
      </c>
      <c r="N52" s="13" t="str">
        <f>IF(入力シート!K56="", "", 入力シート!K56)</f>
        <v/>
      </c>
      <c r="O52" s="13" t="str">
        <f>IF(入力シート!L56="", "", 入力シート!L56)</f>
        <v/>
      </c>
      <c r="P52" s="13" t="str">
        <f>IF(A52="","",入力シート!$N$1)</f>
        <v/>
      </c>
      <c r="Q52" s="13" t="str">
        <f>IF(P52="", "", 大会申込一覧表!$P$6)</f>
        <v/>
      </c>
      <c r="R52" s="13" t="str">
        <f>IF(P52="", "", 大会申込一覧表!$E$6)</f>
        <v/>
      </c>
      <c r="T52" s="13" t="str">
        <f>IF(入力シート!M56="", "", 入力シート!M56)</f>
        <v/>
      </c>
      <c r="U52" s="13" t="str">
        <f>IF(V52="", "", IF($K52="男", VLOOKUP(V52, データ!$B$2:$C$101, 2, FALSE), IF($K52="女", VLOOKUP(V52, データ!$F$2:$H$101, 2, FALSE), "")))</f>
        <v/>
      </c>
      <c r="V52" s="13" t="str">
        <f>IF(A52="","",IF(入力シート!N56="", "", 入力シート!N56))</f>
        <v/>
      </c>
      <c r="W52" s="13" t="str">
        <f>IF(入力シート!O56="", "", 入力シート!O56)</f>
        <v/>
      </c>
      <c r="X52" s="13" t="str">
        <f>IF(入力シート!Q56="", "", 入力シート!Q56)</f>
        <v/>
      </c>
      <c r="Y52" s="13" t="str">
        <f>IF(入力シート!R56="", "", 入力シート!R56)</f>
        <v/>
      </c>
      <c r="Z52" s="13" t="str">
        <f>IF(AA52="", "", IF($K52="男", VLOOKUP(AA52, データ!$B$2:$C$101, 2, FALSE), IF($K52="女", VLOOKUP(AA52, データ!$F$2:$H$101, 2, FALSE), "")))</f>
        <v/>
      </c>
      <c r="AA52" s="13" t="str">
        <f>IF(A52="","",IF(入力シート!S56="", "", 入力シート!S56))</f>
        <v/>
      </c>
      <c r="AB52" s="13" t="str">
        <f>IF(入力シート!T56="", "", 入力シート!T56)</f>
        <v/>
      </c>
      <c r="AC52" s="13" t="str">
        <f>IF(入力シート!V56="", "", 入力シート!V56)</f>
        <v/>
      </c>
      <c r="AD52" s="13" t="str">
        <f>IF(入力シート!W56="", "", 入力シート!W56)</f>
        <v/>
      </c>
      <c r="AT52" s="13" t="str">
        <f t="shared" si="4"/>
        <v/>
      </c>
    </row>
    <row r="108" spans="1:30">
      <c r="A108" s="13">
        <v>1</v>
      </c>
      <c r="B108" s="13">
        <v>2</v>
      </c>
      <c r="C108" s="13">
        <v>3</v>
      </c>
      <c r="D108" s="13">
        <v>4</v>
      </c>
      <c r="E108" s="13">
        <v>5</v>
      </c>
      <c r="F108" s="13">
        <v>6</v>
      </c>
      <c r="G108" s="13">
        <v>7</v>
      </c>
      <c r="H108" s="13">
        <v>8</v>
      </c>
      <c r="I108" s="13">
        <v>9</v>
      </c>
      <c r="J108" s="13">
        <v>10</v>
      </c>
      <c r="K108" s="13">
        <v>11</v>
      </c>
      <c r="L108" s="13">
        <v>12</v>
      </c>
      <c r="M108" s="13">
        <v>13</v>
      </c>
      <c r="N108" s="13">
        <v>14</v>
      </c>
      <c r="O108" s="13">
        <v>15</v>
      </c>
      <c r="P108" s="13">
        <v>16</v>
      </c>
      <c r="Q108" s="13">
        <v>17</v>
      </c>
      <c r="R108" s="13">
        <v>18</v>
      </c>
      <c r="S108" s="13">
        <v>19</v>
      </c>
      <c r="T108" s="13">
        <v>20</v>
      </c>
      <c r="U108" s="13">
        <v>21</v>
      </c>
      <c r="V108" s="13">
        <v>22</v>
      </c>
      <c r="W108" s="13">
        <v>23</v>
      </c>
      <c r="X108" s="13">
        <v>24</v>
      </c>
      <c r="Y108" s="13">
        <v>25</v>
      </c>
      <c r="Z108" s="13">
        <v>26</v>
      </c>
      <c r="AA108" s="13">
        <v>27</v>
      </c>
      <c r="AB108" s="13">
        <v>28</v>
      </c>
      <c r="AC108" s="13">
        <v>29</v>
      </c>
      <c r="AD108" s="13">
        <v>30</v>
      </c>
    </row>
  </sheetData>
  <sheetProtection password="CC02" sheet="1" objects="1" scenarios="1"/>
  <mergeCells count="42">
    <mergeCell ref="G1:H1"/>
    <mergeCell ref="Q1:Q2"/>
    <mergeCell ref="P1:P2"/>
    <mergeCell ref="R1:R2"/>
    <mergeCell ref="A1:A2"/>
    <mergeCell ref="B1:B2"/>
    <mergeCell ref="C1:D1"/>
    <mergeCell ref="E1:F1"/>
    <mergeCell ref="I1:J1"/>
    <mergeCell ref="K1:K2"/>
    <mergeCell ref="L1:L2"/>
    <mergeCell ref="M1:M2"/>
    <mergeCell ref="N1:N2"/>
    <mergeCell ref="O1:O2"/>
    <mergeCell ref="S1:S2"/>
    <mergeCell ref="T1:T2"/>
    <mergeCell ref="U1:U2"/>
    <mergeCell ref="AN1:AN2"/>
    <mergeCell ref="AB1:AB2"/>
    <mergeCell ref="V1:V2"/>
    <mergeCell ref="AF1:AF2"/>
    <mergeCell ref="AG1:AG2"/>
    <mergeCell ref="AI1:AI2"/>
    <mergeCell ref="AJ1:AJ2"/>
    <mergeCell ref="AL1:AL2"/>
    <mergeCell ref="W1:W2"/>
    <mergeCell ref="Y1:Y2"/>
    <mergeCell ref="Z1:Z2"/>
    <mergeCell ref="AA1:AA2"/>
    <mergeCell ref="AO1:AO2"/>
    <mergeCell ref="AQ1:AQ2"/>
    <mergeCell ref="AT1:AT2"/>
    <mergeCell ref="AS1:AS2"/>
    <mergeCell ref="X1:X2"/>
    <mergeCell ref="AH1:AH2"/>
    <mergeCell ref="AC1:AC2"/>
    <mergeCell ref="AD1:AD2"/>
    <mergeCell ref="AK1:AK2"/>
    <mergeCell ref="AM1:AM2"/>
    <mergeCell ref="AR1:AR2"/>
    <mergeCell ref="AE1:AE2"/>
    <mergeCell ref="AP1:AP2"/>
  </mergeCells>
  <phoneticPr fontId="1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X371"/>
  <sheetViews>
    <sheetView workbookViewId="0"/>
  </sheetViews>
  <sheetFormatPr defaultRowHeight="13.5"/>
  <cols>
    <col min="1" max="2" width="13.125" style="2" bestFit="1" customWidth="1"/>
    <col min="3" max="4" width="4.5" style="3" bestFit="1" customWidth="1"/>
    <col min="5" max="6" width="12.375" style="2" bestFit="1" customWidth="1"/>
    <col min="7" max="8" width="5.5" style="3" customWidth="1"/>
    <col min="9" max="9" width="3.25" customWidth="1"/>
    <col min="10" max="10" width="7.125" style="1" bestFit="1" customWidth="1"/>
    <col min="11" max="11" width="6.125" style="1" bestFit="1" customWidth="1"/>
    <col min="12" max="12" width="2.5" customWidth="1"/>
    <col min="13" max="13" width="5.25" style="1" bestFit="1" customWidth="1"/>
    <col min="14" max="14" width="6.125" style="1" bestFit="1" customWidth="1"/>
    <col min="15" max="15" width="5.875" customWidth="1"/>
    <col min="16" max="16" width="8.25" bestFit="1" customWidth="1"/>
    <col min="17" max="17" width="14.875" bestFit="1" customWidth="1"/>
    <col min="18" max="21" width="7.625" customWidth="1"/>
    <col min="23" max="23" width="5.25" bestFit="1" customWidth="1"/>
    <col min="24" max="24" width="12.25" bestFit="1" customWidth="1"/>
  </cols>
  <sheetData>
    <row r="1" spans="1:24" ht="45">
      <c r="A1" s="6" t="s">
        <v>16</v>
      </c>
      <c r="B1" s="6" t="s">
        <v>5</v>
      </c>
      <c r="C1" s="7" t="s">
        <v>4</v>
      </c>
      <c r="D1" s="7" t="s">
        <v>59</v>
      </c>
      <c r="E1" s="4" t="s">
        <v>17</v>
      </c>
      <c r="F1" s="4" t="s">
        <v>5</v>
      </c>
      <c r="G1" s="5" t="s">
        <v>4</v>
      </c>
      <c r="H1" s="5" t="s">
        <v>60</v>
      </c>
      <c r="J1" s="8" t="s">
        <v>20</v>
      </c>
      <c r="K1" s="8" t="s">
        <v>23</v>
      </c>
      <c r="L1" s="1"/>
      <c r="M1" s="9" t="s">
        <v>24</v>
      </c>
      <c r="N1" s="9" t="s">
        <v>23</v>
      </c>
      <c r="P1" s="115" t="s">
        <v>126</v>
      </c>
      <c r="Q1" s="115" t="s">
        <v>131</v>
      </c>
      <c r="R1" s="112" t="s">
        <v>128</v>
      </c>
      <c r="S1" s="112" t="s">
        <v>127</v>
      </c>
      <c r="T1" s="113" t="s">
        <v>129</v>
      </c>
      <c r="U1" s="113" t="s">
        <v>130</v>
      </c>
      <c r="W1" s="335" t="s">
        <v>350</v>
      </c>
      <c r="X1" s="336" t="s">
        <v>351</v>
      </c>
    </row>
    <row r="2" spans="1:24">
      <c r="A2" s="168" t="s">
        <v>191</v>
      </c>
      <c r="B2" s="168" t="s">
        <v>191</v>
      </c>
      <c r="C2" s="168">
        <v>1</v>
      </c>
      <c r="D2" s="168">
        <v>3</v>
      </c>
      <c r="E2" s="168" t="s">
        <v>192</v>
      </c>
      <c r="F2" s="168" t="s">
        <v>192</v>
      </c>
      <c r="G2" s="168">
        <v>4</v>
      </c>
      <c r="H2" s="168">
        <v>3</v>
      </c>
      <c r="I2" s="168"/>
      <c r="J2" s="168" t="s">
        <v>146</v>
      </c>
      <c r="K2" s="168">
        <v>1</v>
      </c>
      <c r="L2" s="169"/>
      <c r="M2" s="169" t="s">
        <v>199</v>
      </c>
      <c r="N2" s="169"/>
      <c r="O2" s="169"/>
      <c r="P2" s="337">
        <v>1</v>
      </c>
      <c r="Q2" s="168" t="s">
        <v>191</v>
      </c>
      <c r="R2" s="169"/>
      <c r="S2" s="169"/>
      <c r="T2" s="169"/>
      <c r="U2" s="169"/>
      <c r="W2" s="303">
        <v>101</v>
      </c>
      <c r="X2" s="304"/>
    </row>
    <row r="3" spans="1:24">
      <c r="A3" s="169" t="s">
        <v>193</v>
      </c>
      <c r="B3" s="169" t="s">
        <v>193</v>
      </c>
      <c r="C3" s="169">
        <v>2</v>
      </c>
      <c r="D3" s="169">
        <v>3</v>
      </c>
      <c r="E3" s="169" t="s">
        <v>194</v>
      </c>
      <c r="F3" s="169" t="s">
        <v>194</v>
      </c>
      <c r="G3" s="169">
        <v>5</v>
      </c>
      <c r="H3" s="169">
        <v>3</v>
      </c>
      <c r="I3" s="168"/>
      <c r="J3" s="168" t="s">
        <v>21</v>
      </c>
      <c r="K3" s="168">
        <v>2</v>
      </c>
      <c r="L3" s="169"/>
      <c r="M3" s="169" t="s">
        <v>200</v>
      </c>
      <c r="N3" s="169"/>
      <c r="O3" s="169"/>
      <c r="P3" s="3">
        <v>2</v>
      </c>
      <c r="Q3" s="168" t="s">
        <v>193</v>
      </c>
      <c r="R3" s="168"/>
      <c r="S3" s="169"/>
      <c r="T3" s="168"/>
      <c r="U3" s="169"/>
      <c r="W3" s="303">
        <v>102</v>
      </c>
      <c r="X3" s="304"/>
    </row>
    <row r="4" spans="1:24">
      <c r="A4" s="169" t="s">
        <v>195</v>
      </c>
      <c r="B4" s="169" t="s">
        <v>195</v>
      </c>
      <c r="C4" s="168">
        <v>3</v>
      </c>
      <c r="D4" s="168">
        <v>3</v>
      </c>
      <c r="E4" s="169" t="s">
        <v>196</v>
      </c>
      <c r="F4" s="169" t="s">
        <v>196</v>
      </c>
      <c r="G4" s="168">
        <v>6</v>
      </c>
      <c r="H4" s="168">
        <v>3</v>
      </c>
      <c r="I4" s="168"/>
      <c r="J4" s="168" t="s">
        <v>147</v>
      </c>
      <c r="K4" s="168">
        <v>3</v>
      </c>
      <c r="L4" s="169"/>
      <c r="M4" s="169" t="s">
        <v>201</v>
      </c>
      <c r="N4" s="169"/>
      <c r="O4" s="169"/>
      <c r="P4" s="337">
        <v>3</v>
      </c>
      <c r="Q4" s="168" t="s">
        <v>195</v>
      </c>
      <c r="R4" s="168"/>
      <c r="S4" s="168"/>
      <c r="T4" s="169"/>
      <c r="U4" s="169"/>
      <c r="W4" s="303">
        <v>103</v>
      </c>
      <c r="X4" s="304"/>
    </row>
    <row r="5" spans="1:24">
      <c r="A5" s="168" t="s">
        <v>197</v>
      </c>
      <c r="B5" s="168" t="s">
        <v>197</v>
      </c>
      <c r="C5" s="168">
        <v>7</v>
      </c>
      <c r="D5" s="168">
        <v>3</v>
      </c>
      <c r="E5" s="168" t="s">
        <v>198</v>
      </c>
      <c r="F5" s="168" t="s">
        <v>198</v>
      </c>
      <c r="G5" s="168">
        <v>8</v>
      </c>
      <c r="H5" s="168">
        <v>3</v>
      </c>
      <c r="I5" s="168"/>
      <c r="J5" s="168" t="s">
        <v>148</v>
      </c>
      <c r="K5" s="168">
        <v>4</v>
      </c>
      <c r="L5" s="169"/>
      <c r="M5" s="169" t="s">
        <v>202</v>
      </c>
      <c r="N5" s="169"/>
      <c r="O5" s="169"/>
      <c r="P5" s="3">
        <v>7</v>
      </c>
      <c r="Q5" s="168" t="s">
        <v>197</v>
      </c>
      <c r="R5" s="169"/>
      <c r="S5" s="169"/>
      <c r="T5" s="169"/>
      <c r="U5" s="169"/>
      <c r="W5" s="303">
        <v>104</v>
      </c>
      <c r="X5" s="304"/>
    </row>
    <row r="6" spans="1:24">
      <c r="A6" s="168"/>
      <c r="B6" s="168"/>
      <c r="C6" s="169"/>
      <c r="D6" s="169"/>
      <c r="E6" s="168"/>
      <c r="F6" s="168"/>
      <c r="G6" s="169"/>
      <c r="H6" s="169"/>
      <c r="I6" s="169"/>
      <c r="J6" s="168" t="s">
        <v>149</v>
      </c>
      <c r="K6" s="168">
        <v>5</v>
      </c>
      <c r="L6" s="169"/>
      <c r="M6" s="169" t="s">
        <v>203</v>
      </c>
      <c r="N6" s="169"/>
      <c r="O6" s="169"/>
      <c r="P6" s="3">
        <v>4</v>
      </c>
      <c r="Q6" s="168" t="s">
        <v>192</v>
      </c>
      <c r="R6" s="169"/>
      <c r="S6" s="169"/>
      <c r="T6" s="169"/>
      <c r="U6" s="169"/>
      <c r="W6" s="303">
        <v>105</v>
      </c>
      <c r="X6" s="304"/>
    </row>
    <row r="7" spans="1:24">
      <c r="A7" s="168"/>
      <c r="B7" s="168"/>
      <c r="C7" s="169"/>
      <c r="D7" s="169"/>
      <c r="E7" s="168"/>
      <c r="F7" s="168"/>
      <c r="G7" s="169"/>
      <c r="H7" s="169"/>
      <c r="I7" s="169"/>
      <c r="J7" s="169" t="s">
        <v>22</v>
      </c>
      <c r="K7" s="168">
        <v>6</v>
      </c>
      <c r="L7" s="169"/>
      <c r="M7" s="169"/>
      <c r="N7" s="169"/>
      <c r="O7" s="169"/>
      <c r="P7" s="337">
        <v>5</v>
      </c>
      <c r="Q7" s="168" t="s">
        <v>194</v>
      </c>
      <c r="R7" s="169"/>
      <c r="S7" s="169"/>
      <c r="T7" s="169"/>
      <c r="U7" s="169"/>
      <c r="W7" s="303">
        <v>106</v>
      </c>
      <c r="X7" s="304"/>
    </row>
    <row r="8" spans="1:24">
      <c r="A8" s="169"/>
      <c r="B8" s="169"/>
      <c r="C8" s="169"/>
      <c r="D8" s="169"/>
      <c r="E8" s="169"/>
      <c r="F8" s="169"/>
      <c r="G8" s="169"/>
      <c r="H8" s="169"/>
      <c r="I8" s="169"/>
      <c r="J8" s="169" t="s">
        <v>150</v>
      </c>
      <c r="K8" s="168">
        <v>7</v>
      </c>
      <c r="L8" s="169"/>
      <c r="M8" s="169"/>
      <c r="N8" s="169"/>
      <c r="O8" s="169"/>
      <c r="P8" s="3">
        <v>6</v>
      </c>
      <c r="Q8" s="169" t="s">
        <v>196</v>
      </c>
      <c r="R8" s="169"/>
      <c r="S8" s="169"/>
      <c r="T8" s="169"/>
      <c r="U8" s="169"/>
      <c r="W8" s="303">
        <v>107</v>
      </c>
      <c r="X8" s="304"/>
    </row>
    <row r="9" spans="1:24">
      <c r="A9" s="169"/>
      <c r="B9" s="169"/>
      <c r="C9" s="169"/>
      <c r="D9" s="169"/>
      <c r="E9" s="169"/>
      <c r="F9" s="169"/>
      <c r="G9" s="169"/>
      <c r="H9" s="169"/>
      <c r="I9" s="169"/>
      <c r="J9" s="169" t="s">
        <v>151</v>
      </c>
      <c r="K9" s="168">
        <v>8</v>
      </c>
      <c r="L9" s="169"/>
      <c r="M9" s="169"/>
      <c r="N9" s="169"/>
      <c r="O9" s="169"/>
      <c r="P9" s="337">
        <v>8</v>
      </c>
      <c r="Q9" s="169" t="s">
        <v>198</v>
      </c>
      <c r="R9" s="169"/>
      <c r="S9" s="169"/>
      <c r="T9" s="169"/>
      <c r="U9" s="169"/>
      <c r="W9" s="303">
        <v>108</v>
      </c>
      <c r="X9" s="304"/>
    </row>
    <row r="10" spans="1:24">
      <c r="A10" s="169"/>
      <c r="B10" s="169"/>
      <c r="C10" s="169"/>
      <c r="D10" s="169"/>
      <c r="E10" s="169"/>
      <c r="F10" s="169"/>
      <c r="G10" s="169"/>
      <c r="H10" s="169"/>
      <c r="I10" s="169"/>
      <c r="J10" s="169" t="s">
        <v>152</v>
      </c>
      <c r="K10" s="168">
        <v>9</v>
      </c>
      <c r="L10" s="169"/>
      <c r="M10" s="169"/>
      <c r="N10" s="169"/>
      <c r="O10" s="169"/>
      <c r="P10" s="169"/>
      <c r="Q10" s="168"/>
      <c r="R10" s="169"/>
      <c r="S10" s="169"/>
      <c r="T10" s="169"/>
      <c r="U10" s="169"/>
      <c r="W10" s="303">
        <v>109</v>
      </c>
      <c r="X10" s="304"/>
    </row>
    <row r="11" spans="1:24">
      <c r="A11" s="169"/>
      <c r="B11" s="169"/>
      <c r="C11" s="169"/>
      <c r="D11" s="169"/>
      <c r="E11" s="169"/>
      <c r="F11" s="169"/>
      <c r="G11" s="169"/>
      <c r="H11" s="169"/>
      <c r="I11" s="169"/>
      <c r="J11" s="169" t="s">
        <v>153</v>
      </c>
      <c r="K11" s="168">
        <v>10</v>
      </c>
      <c r="L11" s="169"/>
      <c r="M11" s="169"/>
      <c r="N11" s="169"/>
      <c r="O11" s="169"/>
      <c r="P11" s="169"/>
      <c r="Q11" s="169"/>
      <c r="R11" s="169"/>
      <c r="S11" s="169"/>
      <c r="T11" s="169"/>
      <c r="U11" s="169"/>
      <c r="W11" s="303">
        <v>110</v>
      </c>
      <c r="X11" s="304"/>
    </row>
    <row r="12" spans="1:24">
      <c r="A12" s="169"/>
      <c r="B12" s="169"/>
      <c r="C12" s="169"/>
      <c r="D12" s="169"/>
      <c r="E12" s="169"/>
      <c r="F12" s="169"/>
      <c r="G12" s="169"/>
      <c r="H12" s="169"/>
      <c r="I12" s="169"/>
      <c r="J12" s="169" t="s">
        <v>154</v>
      </c>
      <c r="K12" s="168">
        <v>11</v>
      </c>
      <c r="L12" s="169"/>
      <c r="M12" s="169"/>
      <c r="N12" s="169"/>
      <c r="O12" s="169"/>
      <c r="P12" s="169"/>
      <c r="Q12" s="169"/>
      <c r="R12" s="169"/>
      <c r="S12" s="169"/>
      <c r="T12" s="169"/>
      <c r="U12" s="169"/>
      <c r="W12" s="303">
        <v>111</v>
      </c>
      <c r="X12" s="304"/>
    </row>
    <row r="13" spans="1:24">
      <c r="A13" s="169"/>
      <c r="B13" s="169"/>
      <c r="C13" s="169"/>
      <c r="D13" s="169"/>
      <c r="E13" s="169"/>
      <c r="F13" s="169"/>
      <c r="G13" s="169"/>
      <c r="H13" s="169"/>
      <c r="I13" s="169"/>
      <c r="J13" s="169" t="s">
        <v>155</v>
      </c>
      <c r="K13" s="168">
        <v>12</v>
      </c>
      <c r="L13" s="169"/>
      <c r="M13" s="169"/>
      <c r="N13" s="169"/>
      <c r="O13" s="169"/>
      <c r="P13" s="169"/>
      <c r="Q13" s="169"/>
      <c r="R13" s="169"/>
      <c r="S13" s="169"/>
      <c r="T13" s="169"/>
      <c r="U13" s="169"/>
      <c r="W13" s="303">
        <v>112</v>
      </c>
      <c r="X13" s="304"/>
    </row>
    <row r="14" spans="1:24">
      <c r="A14" s="169"/>
      <c r="B14" s="169"/>
      <c r="C14" s="169"/>
      <c r="D14" s="169"/>
      <c r="E14" s="169"/>
      <c r="F14" s="169"/>
      <c r="G14" s="169"/>
      <c r="H14" s="169"/>
      <c r="I14" s="169"/>
      <c r="J14" s="169" t="s">
        <v>156</v>
      </c>
      <c r="K14" s="168">
        <v>13</v>
      </c>
      <c r="L14" s="169"/>
      <c r="M14" s="169"/>
      <c r="N14" s="169"/>
      <c r="O14" s="169"/>
      <c r="P14" s="169"/>
      <c r="Q14" s="169"/>
      <c r="R14" s="169"/>
      <c r="S14" s="169"/>
      <c r="T14" s="169"/>
      <c r="U14" s="169"/>
      <c r="W14" s="303">
        <v>113</v>
      </c>
      <c r="X14" s="304"/>
    </row>
    <row r="15" spans="1:24">
      <c r="A15" s="169"/>
      <c r="B15" s="169"/>
      <c r="C15" s="169"/>
      <c r="D15" s="169"/>
      <c r="E15" s="169"/>
      <c r="F15" s="169"/>
      <c r="G15" s="169"/>
      <c r="H15" s="169"/>
      <c r="I15" s="169"/>
      <c r="J15" s="169" t="s">
        <v>157</v>
      </c>
      <c r="K15" s="168">
        <v>14</v>
      </c>
      <c r="L15" s="169"/>
      <c r="M15" s="169"/>
      <c r="N15" s="169"/>
      <c r="O15" s="169"/>
      <c r="P15" s="169"/>
      <c r="Q15" s="169"/>
      <c r="R15" s="169"/>
      <c r="S15" s="169"/>
      <c r="T15" s="169"/>
      <c r="U15" s="169"/>
      <c r="W15" s="303">
        <v>114</v>
      </c>
      <c r="X15" s="304"/>
    </row>
    <row r="16" spans="1:24">
      <c r="A16" s="169"/>
      <c r="B16" s="169"/>
      <c r="C16" s="169"/>
      <c r="D16" s="169"/>
      <c r="E16" s="169"/>
      <c r="F16" s="169"/>
      <c r="G16" s="169"/>
      <c r="H16" s="169"/>
      <c r="I16" s="169"/>
      <c r="J16" s="169" t="s">
        <v>158</v>
      </c>
      <c r="K16" s="168">
        <v>15</v>
      </c>
      <c r="L16" s="169"/>
      <c r="M16" s="169"/>
      <c r="N16" s="169"/>
      <c r="O16" s="169"/>
      <c r="P16" s="169"/>
      <c r="Q16" s="169"/>
      <c r="R16" s="169"/>
      <c r="S16" s="169"/>
      <c r="T16" s="169"/>
      <c r="U16" s="169"/>
      <c r="W16" s="303">
        <v>115</v>
      </c>
      <c r="X16" s="304"/>
    </row>
    <row r="17" spans="1:24">
      <c r="A17" s="169"/>
      <c r="B17" s="169"/>
      <c r="C17" s="169"/>
      <c r="D17" s="169"/>
      <c r="E17" s="169"/>
      <c r="F17" s="169"/>
      <c r="G17" s="169"/>
      <c r="H17" s="169"/>
      <c r="I17" s="169"/>
      <c r="J17" s="169" t="s">
        <v>159</v>
      </c>
      <c r="K17" s="168">
        <v>16</v>
      </c>
      <c r="L17" s="169"/>
      <c r="M17" s="169"/>
      <c r="N17" s="169"/>
      <c r="O17" s="169"/>
      <c r="P17" s="169"/>
      <c r="Q17" s="169"/>
      <c r="R17" s="169"/>
      <c r="S17" s="169"/>
      <c r="T17" s="169"/>
      <c r="U17" s="169"/>
      <c r="W17" s="303">
        <v>116</v>
      </c>
      <c r="X17" s="304"/>
    </row>
    <row r="18" spans="1:24">
      <c r="A18" s="169"/>
      <c r="B18" s="169"/>
      <c r="C18" s="169"/>
      <c r="D18" s="169"/>
      <c r="E18" s="169"/>
      <c r="F18" s="169"/>
      <c r="G18" s="169"/>
      <c r="H18" s="169"/>
      <c r="I18" s="169"/>
      <c r="J18" s="169" t="s">
        <v>160</v>
      </c>
      <c r="K18" s="168">
        <v>17</v>
      </c>
      <c r="L18" s="169"/>
      <c r="M18" s="169"/>
      <c r="N18" s="169"/>
      <c r="O18" s="169"/>
      <c r="P18" s="169"/>
      <c r="Q18" s="169"/>
      <c r="R18" s="169"/>
      <c r="S18" s="169"/>
      <c r="T18" s="169"/>
      <c r="U18" s="169"/>
      <c r="W18" s="303">
        <v>117</v>
      </c>
      <c r="X18" s="304"/>
    </row>
    <row r="19" spans="1:24">
      <c r="A19" s="169"/>
      <c r="B19" s="169"/>
      <c r="C19" s="169"/>
      <c r="D19" s="169"/>
      <c r="E19" s="169"/>
      <c r="F19" s="169"/>
      <c r="G19" s="169"/>
      <c r="H19" s="169"/>
      <c r="I19" s="169"/>
      <c r="J19" s="169" t="s">
        <v>161</v>
      </c>
      <c r="K19" s="168">
        <v>18</v>
      </c>
      <c r="L19" s="169"/>
      <c r="M19" s="169"/>
      <c r="N19" s="169"/>
      <c r="O19" s="169"/>
      <c r="P19" s="169"/>
      <c r="Q19" s="169"/>
      <c r="R19" s="169"/>
      <c r="S19" s="169"/>
      <c r="T19" s="169"/>
      <c r="U19" s="169"/>
      <c r="W19" s="303">
        <v>118</v>
      </c>
      <c r="X19" s="304"/>
    </row>
    <row r="20" spans="1:24">
      <c r="A20" s="169"/>
      <c r="B20" s="169"/>
      <c r="C20" s="169"/>
      <c r="D20" s="169"/>
      <c r="E20" s="169"/>
      <c r="F20" s="169"/>
      <c r="G20" s="169"/>
      <c r="H20" s="169"/>
      <c r="I20" s="169"/>
      <c r="J20" s="169" t="s">
        <v>162</v>
      </c>
      <c r="K20" s="168">
        <v>19</v>
      </c>
      <c r="L20" s="169"/>
      <c r="M20" s="169"/>
      <c r="N20" s="169"/>
      <c r="O20" s="169"/>
      <c r="P20" s="169"/>
      <c r="Q20" s="169"/>
      <c r="R20" s="169"/>
      <c r="S20" s="169"/>
      <c r="T20" s="169"/>
      <c r="U20" s="169"/>
      <c r="W20" s="303">
        <v>119</v>
      </c>
      <c r="X20" s="304"/>
    </row>
    <row r="21" spans="1:24">
      <c r="A21" s="169" t="s">
        <v>291</v>
      </c>
      <c r="B21" s="169"/>
      <c r="C21" s="169"/>
      <c r="D21" s="169"/>
      <c r="E21" s="169" t="s">
        <v>291</v>
      </c>
      <c r="F21" s="169"/>
      <c r="G21" s="169"/>
      <c r="H21" s="169"/>
      <c r="I21" s="169"/>
      <c r="J21" s="169" t="s">
        <v>163</v>
      </c>
      <c r="K21" s="168">
        <v>20</v>
      </c>
      <c r="L21" s="169"/>
      <c r="M21" s="169"/>
      <c r="N21" s="169"/>
      <c r="O21" s="169"/>
      <c r="P21" s="169"/>
      <c r="Q21" s="169"/>
      <c r="R21" s="169"/>
      <c r="S21" s="169"/>
      <c r="T21" s="169"/>
      <c r="U21" s="169"/>
      <c r="W21" s="303">
        <v>120</v>
      </c>
      <c r="X21" s="304"/>
    </row>
    <row r="22" spans="1:24">
      <c r="A22" s="169" t="s">
        <v>191</v>
      </c>
      <c r="B22" s="169"/>
      <c r="C22" s="169"/>
      <c r="D22" s="169"/>
      <c r="E22" s="169" t="s">
        <v>192</v>
      </c>
      <c r="F22" s="169"/>
      <c r="G22" s="169"/>
      <c r="H22" s="169"/>
      <c r="I22" s="169"/>
      <c r="J22" s="169" t="s">
        <v>164</v>
      </c>
      <c r="K22" s="168">
        <v>21</v>
      </c>
      <c r="L22" s="169"/>
      <c r="M22" s="169"/>
      <c r="N22" s="169"/>
      <c r="O22" s="169"/>
      <c r="P22" s="169"/>
      <c r="Q22" s="169"/>
      <c r="R22" s="169"/>
      <c r="S22" s="169"/>
      <c r="T22" s="169"/>
      <c r="U22" s="169"/>
      <c r="W22" s="303">
        <v>121</v>
      </c>
      <c r="X22" s="304"/>
    </row>
    <row r="23" spans="1:24">
      <c r="A23" s="169" t="s">
        <v>197</v>
      </c>
      <c r="B23" s="169"/>
      <c r="C23" s="169"/>
      <c r="D23" s="169"/>
      <c r="E23" s="169" t="s">
        <v>194</v>
      </c>
      <c r="F23" s="169"/>
      <c r="G23" s="169"/>
      <c r="H23" s="169"/>
      <c r="I23" s="169"/>
      <c r="J23" s="169" t="s">
        <v>165</v>
      </c>
      <c r="K23" s="168">
        <v>22</v>
      </c>
      <c r="L23" s="169"/>
      <c r="M23" s="169"/>
      <c r="N23" s="169"/>
      <c r="O23" s="169"/>
      <c r="P23" s="169"/>
      <c r="Q23" s="169"/>
      <c r="R23" s="169"/>
      <c r="S23" s="169"/>
      <c r="T23" s="169"/>
      <c r="U23" s="169"/>
      <c r="W23" s="303">
        <v>122</v>
      </c>
      <c r="X23" s="304"/>
    </row>
    <row r="24" spans="1:24">
      <c r="A24" s="169"/>
      <c r="B24" s="169"/>
      <c r="C24" s="169"/>
      <c r="D24" s="169"/>
      <c r="E24" s="169" t="s">
        <v>198</v>
      </c>
      <c r="F24" s="169"/>
      <c r="G24" s="169"/>
      <c r="H24" s="169"/>
      <c r="I24" s="169"/>
      <c r="J24" s="169" t="s">
        <v>166</v>
      </c>
      <c r="K24" s="168">
        <v>23</v>
      </c>
      <c r="L24" s="169"/>
      <c r="M24" s="169"/>
      <c r="N24" s="169"/>
      <c r="O24" s="169"/>
      <c r="P24" s="169"/>
      <c r="Q24" s="169"/>
      <c r="R24" s="169"/>
      <c r="S24" s="169"/>
      <c r="T24" s="169"/>
      <c r="U24" s="169"/>
      <c r="W24" s="303">
        <v>123</v>
      </c>
      <c r="X24" s="304"/>
    </row>
    <row r="25" spans="1:24">
      <c r="A25" s="169"/>
      <c r="B25" s="169"/>
      <c r="C25" s="169"/>
      <c r="D25" s="169"/>
      <c r="E25" s="169"/>
      <c r="F25" s="169"/>
      <c r="G25" s="169"/>
      <c r="H25" s="169"/>
      <c r="I25" s="169"/>
      <c r="J25" s="169" t="s">
        <v>167</v>
      </c>
      <c r="K25" s="168">
        <v>24</v>
      </c>
      <c r="L25" s="169"/>
      <c r="M25" s="169"/>
      <c r="N25" s="169"/>
      <c r="O25" s="169"/>
      <c r="P25" s="169"/>
      <c r="Q25" s="169"/>
      <c r="R25" s="169"/>
      <c r="S25" s="169"/>
      <c r="T25" s="169"/>
      <c r="U25" s="169"/>
      <c r="W25" s="303">
        <v>124</v>
      </c>
      <c r="X25" s="304"/>
    </row>
    <row r="26" spans="1:24">
      <c r="A26" s="169"/>
      <c r="B26" s="169"/>
      <c r="C26" s="169"/>
      <c r="D26" s="169"/>
      <c r="E26" s="169"/>
      <c r="F26" s="169"/>
      <c r="G26" s="169"/>
      <c r="H26" s="169"/>
      <c r="I26" s="169"/>
      <c r="J26" s="169" t="s">
        <v>168</v>
      </c>
      <c r="K26" s="168">
        <v>25</v>
      </c>
      <c r="L26" s="169"/>
      <c r="M26" s="169"/>
      <c r="N26" s="169"/>
      <c r="O26" s="169"/>
      <c r="P26" s="169"/>
      <c r="Q26" s="169"/>
      <c r="R26" s="169"/>
      <c r="S26" s="169"/>
      <c r="T26" s="169"/>
      <c r="U26" s="169"/>
      <c r="W26" s="303">
        <v>125</v>
      </c>
      <c r="X26" s="304"/>
    </row>
    <row r="27" spans="1:24">
      <c r="A27" s="169" t="s">
        <v>292</v>
      </c>
      <c r="B27" s="169"/>
      <c r="C27" s="169"/>
      <c r="D27" s="169"/>
      <c r="E27" s="169" t="s">
        <v>292</v>
      </c>
      <c r="F27" s="169"/>
      <c r="G27" s="169"/>
      <c r="H27" s="169"/>
      <c r="I27" s="169"/>
      <c r="J27" s="169" t="s">
        <v>169</v>
      </c>
      <c r="K27" s="168">
        <v>26</v>
      </c>
      <c r="L27" s="169"/>
      <c r="M27" s="169"/>
      <c r="N27" s="169"/>
      <c r="O27" s="169"/>
      <c r="P27" s="169"/>
      <c r="Q27" s="169"/>
      <c r="R27" s="169"/>
      <c r="S27" s="169"/>
      <c r="T27" s="169"/>
      <c r="U27" s="169"/>
      <c r="W27" s="303">
        <v>126</v>
      </c>
      <c r="X27" s="304"/>
    </row>
    <row r="28" spans="1:24">
      <c r="A28" s="169" t="s">
        <v>193</v>
      </c>
      <c r="B28" s="169"/>
      <c r="C28" s="169"/>
      <c r="D28" s="169"/>
      <c r="E28" s="169" t="s">
        <v>196</v>
      </c>
      <c r="F28" s="169"/>
      <c r="G28" s="169"/>
      <c r="H28" s="169"/>
      <c r="I28" s="169"/>
      <c r="J28" s="169" t="s">
        <v>170</v>
      </c>
      <c r="K28" s="168">
        <v>27</v>
      </c>
      <c r="L28" s="169"/>
      <c r="M28" s="169"/>
      <c r="N28" s="169"/>
      <c r="O28" s="169"/>
      <c r="P28" s="169"/>
      <c r="Q28" s="169"/>
      <c r="R28" s="169"/>
      <c r="S28" s="169"/>
      <c r="T28" s="169"/>
      <c r="U28" s="169"/>
      <c r="W28" s="303">
        <v>127</v>
      </c>
      <c r="X28" s="304"/>
    </row>
    <row r="29" spans="1:24">
      <c r="A29" s="169" t="s">
        <v>195</v>
      </c>
      <c r="B29" s="169"/>
      <c r="C29" s="169"/>
      <c r="D29" s="169"/>
      <c r="E29" s="169"/>
      <c r="F29" s="169"/>
      <c r="G29" s="169"/>
      <c r="H29" s="169"/>
      <c r="I29" s="169"/>
      <c r="J29" s="169" t="s">
        <v>171</v>
      </c>
      <c r="K29" s="168">
        <v>28</v>
      </c>
      <c r="L29" s="169"/>
      <c r="M29" s="169"/>
      <c r="N29" s="169"/>
      <c r="O29" s="169"/>
      <c r="P29" s="169"/>
      <c r="Q29" s="169"/>
      <c r="R29" s="169"/>
      <c r="S29" s="169"/>
      <c r="T29" s="169"/>
      <c r="U29" s="169"/>
      <c r="W29" s="303">
        <v>128</v>
      </c>
      <c r="X29" s="304"/>
    </row>
    <row r="30" spans="1:24">
      <c r="A30" s="169"/>
      <c r="B30" s="169"/>
      <c r="C30" s="169"/>
      <c r="D30" s="169"/>
      <c r="E30" s="169"/>
      <c r="F30" s="169"/>
      <c r="G30" s="169"/>
      <c r="H30" s="169"/>
      <c r="I30" s="169"/>
      <c r="J30" s="169" t="s">
        <v>172</v>
      </c>
      <c r="K30" s="168">
        <v>29</v>
      </c>
      <c r="L30" s="169"/>
      <c r="M30" s="169"/>
      <c r="N30" s="169"/>
      <c r="O30" s="169"/>
      <c r="P30" s="169"/>
      <c r="Q30" s="169"/>
      <c r="R30" s="169"/>
      <c r="S30" s="169"/>
      <c r="T30" s="169"/>
      <c r="U30" s="169"/>
      <c r="W30" s="303">
        <v>129</v>
      </c>
      <c r="X30" s="304"/>
    </row>
    <row r="31" spans="1:24">
      <c r="A31" s="169"/>
      <c r="B31" s="169"/>
      <c r="C31" s="169"/>
      <c r="D31" s="169"/>
      <c r="E31" s="169"/>
      <c r="F31" s="169"/>
      <c r="G31" s="169"/>
      <c r="H31" s="169"/>
      <c r="I31" s="169"/>
      <c r="J31" s="169" t="s">
        <v>173</v>
      </c>
      <c r="K31" s="168">
        <v>30</v>
      </c>
      <c r="L31" s="169"/>
      <c r="M31" s="169"/>
      <c r="N31" s="169"/>
      <c r="O31" s="169"/>
      <c r="P31" s="169"/>
      <c r="Q31" s="169"/>
      <c r="R31" s="169"/>
      <c r="S31" s="169"/>
      <c r="T31" s="169"/>
      <c r="U31" s="169"/>
      <c r="W31" s="303">
        <v>130</v>
      </c>
      <c r="X31" s="304"/>
    </row>
    <row r="32" spans="1:24">
      <c r="A32" s="169"/>
      <c r="B32" s="169"/>
      <c r="C32" s="169"/>
      <c r="D32" s="169"/>
      <c r="E32" s="169"/>
      <c r="F32" s="169"/>
      <c r="G32" s="169"/>
      <c r="H32" s="169"/>
      <c r="I32" s="169"/>
      <c r="J32" s="169" t="s">
        <v>174</v>
      </c>
      <c r="K32" s="168">
        <v>31</v>
      </c>
      <c r="L32" s="169"/>
      <c r="M32" s="169"/>
      <c r="N32" s="169"/>
      <c r="O32" s="169"/>
      <c r="P32" s="169"/>
      <c r="Q32" s="169"/>
      <c r="R32" s="169"/>
      <c r="S32" s="169"/>
      <c r="T32" s="169"/>
      <c r="U32" s="169"/>
      <c r="W32" s="303">
        <v>131</v>
      </c>
      <c r="X32" s="304"/>
    </row>
    <row r="33" spans="1:24">
      <c r="A33" s="169"/>
      <c r="B33" s="169"/>
      <c r="C33" s="169"/>
      <c r="D33" s="169"/>
      <c r="E33" s="169"/>
      <c r="F33" s="169"/>
      <c r="G33" s="169"/>
      <c r="H33" s="169"/>
      <c r="I33" s="169"/>
      <c r="J33" s="169" t="s">
        <v>175</v>
      </c>
      <c r="K33" s="168">
        <v>32</v>
      </c>
      <c r="L33" s="169"/>
      <c r="M33" s="169"/>
      <c r="N33" s="169"/>
      <c r="O33" s="169"/>
      <c r="P33" s="169"/>
      <c r="Q33" s="169"/>
      <c r="R33" s="169"/>
      <c r="S33" s="169"/>
      <c r="T33" s="169"/>
      <c r="U33" s="169"/>
      <c r="W33" s="303">
        <v>132</v>
      </c>
      <c r="X33" s="304"/>
    </row>
    <row r="34" spans="1:24">
      <c r="A34" s="169"/>
      <c r="B34" s="169"/>
      <c r="C34" s="169"/>
      <c r="D34" s="169"/>
      <c r="E34" s="169"/>
      <c r="F34" s="169"/>
      <c r="G34" s="169"/>
      <c r="H34" s="169"/>
      <c r="I34" s="169"/>
      <c r="J34" s="169" t="s">
        <v>176</v>
      </c>
      <c r="K34" s="168">
        <v>33</v>
      </c>
      <c r="L34" s="169"/>
      <c r="M34" s="169"/>
      <c r="N34" s="169"/>
      <c r="O34" s="169"/>
      <c r="P34" s="169"/>
      <c r="Q34" s="169"/>
      <c r="R34" s="169"/>
      <c r="S34" s="169"/>
      <c r="T34" s="169"/>
      <c r="U34" s="169"/>
      <c r="W34" s="303">
        <v>133</v>
      </c>
      <c r="X34" s="304"/>
    </row>
    <row r="35" spans="1:24">
      <c r="A35" s="169"/>
      <c r="B35" s="169"/>
      <c r="C35" s="169"/>
      <c r="D35" s="169"/>
      <c r="E35" s="169"/>
      <c r="F35" s="169"/>
      <c r="G35" s="169"/>
      <c r="H35" s="169"/>
      <c r="I35" s="169"/>
      <c r="J35" s="169" t="s">
        <v>177</v>
      </c>
      <c r="K35" s="168">
        <v>34</v>
      </c>
      <c r="L35" s="169"/>
      <c r="M35" s="169"/>
      <c r="N35" s="169"/>
      <c r="O35" s="169"/>
      <c r="P35" s="169"/>
      <c r="Q35" s="169"/>
      <c r="R35" s="169"/>
      <c r="S35" s="169"/>
      <c r="T35" s="169"/>
      <c r="U35" s="169"/>
      <c r="W35" s="303">
        <v>134</v>
      </c>
      <c r="X35" s="304"/>
    </row>
    <row r="36" spans="1:24">
      <c r="A36" s="169"/>
      <c r="B36" s="169"/>
      <c r="C36" s="169"/>
      <c r="D36" s="169"/>
      <c r="E36" s="169"/>
      <c r="F36" s="169"/>
      <c r="G36" s="169"/>
      <c r="H36" s="169"/>
      <c r="I36" s="169"/>
      <c r="J36" s="169" t="s">
        <v>178</v>
      </c>
      <c r="K36" s="168">
        <v>35</v>
      </c>
      <c r="L36" s="169"/>
      <c r="M36" s="169"/>
      <c r="N36" s="169"/>
      <c r="O36" s="169"/>
      <c r="P36" s="169"/>
      <c r="Q36" s="169"/>
      <c r="R36" s="169"/>
      <c r="S36" s="169"/>
      <c r="T36" s="169"/>
      <c r="U36" s="169"/>
      <c r="W36" s="303">
        <v>135</v>
      </c>
      <c r="X36" s="304"/>
    </row>
    <row r="37" spans="1:24">
      <c r="A37" s="169"/>
      <c r="B37" s="169"/>
      <c r="C37" s="169"/>
      <c r="D37" s="169"/>
      <c r="E37" s="169"/>
      <c r="F37" s="169"/>
      <c r="G37" s="169"/>
      <c r="H37" s="169"/>
      <c r="I37" s="169"/>
      <c r="J37" s="169" t="s">
        <v>179</v>
      </c>
      <c r="K37" s="168">
        <v>36</v>
      </c>
      <c r="L37" s="169"/>
      <c r="M37" s="169"/>
      <c r="N37" s="169"/>
      <c r="O37" s="169"/>
      <c r="P37" s="169"/>
      <c r="Q37" s="169"/>
      <c r="R37" s="169"/>
      <c r="S37" s="169"/>
      <c r="T37" s="169"/>
      <c r="U37" s="169"/>
      <c r="W37" s="303">
        <v>136</v>
      </c>
      <c r="X37" s="304"/>
    </row>
    <row r="38" spans="1:24">
      <c r="A38" s="169"/>
      <c r="B38" s="169"/>
      <c r="C38" s="169"/>
      <c r="D38" s="169"/>
      <c r="E38" s="169"/>
      <c r="F38" s="169"/>
      <c r="G38" s="169"/>
      <c r="H38" s="169"/>
      <c r="I38" s="169"/>
      <c r="J38" s="169" t="s">
        <v>180</v>
      </c>
      <c r="K38" s="168">
        <v>37</v>
      </c>
      <c r="L38" s="169"/>
      <c r="M38" s="169"/>
      <c r="N38" s="169"/>
      <c r="O38" s="169"/>
      <c r="P38" s="169"/>
      <c r="Q38" s="169"/>
      <c r="R38" s="169"/>
      <c r="S38" s="169"/>
      <c r="T38" s="169"/>
      <c r="U38" s="169"/>
      <c r="W38" s="303">
        <v>137</v>
      </c>
      <c r="X38" s="304"/>
    </row>
    <row r="39" spans="1:24">
      <c r="A39" s="169"/>
      <c r="B39" s="169"/>
      <c r="C39" s="169"/>
      <c r="D39" s="169"/>
      <c r="E39" s="169"/>
      <c r="F39" s="169"/>
      <c r="G39" s="169"/>
      <c r="H39" s="169"/>
      <c r="I39" s="169"/>
      <c r="J39" s="169" t="s">
        <v>181</v>
      </c>
      <c r="K39" s="168">
        <v>38</v>
      </c>
      <c r="L39" s="169"/>
      <c r="M39" s="169"/>
      <c r="N39" s="169"/>
      <c r="O39" s="169"/>
      <c r="P39" s="169"/>
      <c r="Q39" s="169"/>
      <c r="R39" s="169"/>
      <c r="S39" s="169"/>
      <c r="T39" s="169"/>
      <c r="U39" s="169"/>
      <c r="W39" s="303">
        <v>138</v>
      </c>
      <c r="X39" s="304"/>
    </row>
    <row r="40" spans="1:24">
      <c r="A40" s="169"/>
      <c r="B40" s="169"/>
      <c r="C40" s="169"/>
      <c r="D40" s="169"/>
      <c r="E40" s="169"/>
      <c r="F40" s="169"/>
      <c r="G40" s="169"/>
      <c r="H40" s="169"/>
      <c r="I40" s="169"/>
      <c r="J40" s="169" t="s">
        <v>182</v>
      </c>
      <c r="K40" s="168">
        <v>39</v>
      </c>
      <c r="L40" s="169"/>
      <c r="M40" s="169"/>
      <c r="N40" s="169"/>
      <c r="O40" s="169"/>
      <c r="P40" s="169"/>
      <c r="Q40" s="169"/>
      <c r="R40" s="169"/>
      <c r="S40" s="169"/>
      <c r="T40" s="169"/>
      <c r="U40" s="169"/>
      <c r="W40" s="303">
        <v>139</v>
      </c>
      <c r="X40" s="304"/>
    </row>
    <row r="41" spans="1:24">
      <c r="A41" s="169"/>
      <c r="B41" s="169"/>
      <c r="C41" s="169"/>
      <c r="D41" s="169"/>
      <c r="E41" s="169"/>
      <c r="F41" s="169"/>
      <c r="G41" s="169"/>
      <c r="H41" s="169"/>
      <c r="I41" s="169"/>
      <c r="J41" s="169" t="s">
        <v>183</v>
      </c>
      <c r="K41" s="168">
        <v>40</v>
      </c>
      <c r="L41" s="169"/>
      <c r="M41" s="169"/>
      <c r="N41" s="169"/>
      <c r="O41" s="169"/>
      <c r="P41" s="169"/>
      <c r="Q41" s="169"/>
      <c r="R41" s="169"/>
      <c r="S41" s="169"/>
      <c r="T41" s="169"/>
      <c r="U41" s="169"/>
      <c r="W41" s="303">
        <v>140</v>
      </c>
      <c r="X41" s="304"/>
    </row>
    <row r="42" spans="1:24">
      <c r="A42" s="169"/>
      <c r="B42" s="169"/>
      <c r="C42" s="169"/>
      <c r="D42" s="169"/>
      <c r="E42" s="169"/>
      <c r="F42" s="169"/>
      <c r="G42" s="169"/>
      <c r="H42" s="169"/>
      <c r="I42" s="169"/>
      <c r="J42" s="169" t="s">
        <v>184</v>
      </c>
      <c r="K42" s="168">
        <v>41</v>
      </c>
      <c r="L42" s="169"/>
      <c r="M42" s="169"/>
      <c r="N42" s="169"/>
      <c r="O42" s="169"/>
      <c r="P42" s="169"/>
      <c r="Q42" s="169"/>
      <c r="R42" s="169"/>
      <c r="S42" s="169"/>
      <c r="T42" s="169"/>
      <c r="U42" s="169"/>
      <c r="W42" s="303">
        <v>141</v>
      </c>
      <c r="X42" s="304"/>
    </row>
    <row r="43" spans="1:24">
      <c r="A43" s="169"/>
      <c r="B43" s="169"/>
      <c r="C43" s="169"/>
      <c r="D43" s="169"/>
      <c r="E43" s="169"/>
      <c r="F43" s="169"/>
      <c r="G43" s="169"/>
      <c r="H43" s="169"/>
      <c r="I43" s="169"/>
      <c r="J43" s="169" t="s">
        <v>185</v>
      </c>
      <c r="K43" s="168">
        <v>42</v>
      </c>
      <c r="L43" s="169"/>
      <c r="M43" s="169"/>
      <c r="N43" s="169"/>
      <c r="O43" s="169"/>
      <c r="P43" s="169"/>
      <c r="Q43" s="169"/>
      <c r="R43" s="169"/>
      <c r="S43" s="169"/>
      <c r="T43" s="169"/>
      <c r="U43" s="169"/>
      <c r="W43" s="303">
        <v>142</v>
      </c>
      <c r="X43" s="304"/>
    </row>
    <row r="44" spans="1:24">
      <c r="A44" s="169"/>
      <c r="B44" s="169"/>
      <c r="C44" s="169"/>
      <c r="D44" s="169"/>
      <c r="E44" s="169"/>
      <c r="F44" s="169"/>
      <c r="G44" s="169"/>
      <c r="H44" s="169"/>
      <c r="I44" s="169"/>
      <c r="J44" s="169" t="s">
        <v>186</v>
      </c>
      <c r="K44" s="168">
        <v>43</v>
      </c>
      <c r="L44" s="169"/>
      <c r="M44" s="169"/>
      <c r="N44" s="169"/>
      <c r="O44" s="169"/>
      <c r="P44" s="169"/>
      <c r="Q44" s="169"/>
      <c r="R44" s="169"/>
      <c r="S44" s="169"/>
      <c r="T44" s="169"/>
      <c r="U44" s="169"/>
      <c r="W44" s="303">
        <v>143</v>
      </c>
      <c r="X44" s="304"/>
    </row>
    <row r="45" spans="1:24">
      <c r="A45" s="169"/>
      <c r="B45" s="169"/>
      <c r="C45" s="169"/>
      <c r="D45" s="169"/>
      <c r="E45" s="169"/>
      <c r="F45" s="169"/>
      <c r="G45" s="169"/>
      <c r="H45" s="169"/>
      <c r="I45" s="169"/>
      <c r="J45" s="169" t="s">
        <v>187</v>
      </c>
      <c r="K45" s="168">
        <v>44</v>
      </c>
      <c r="L45" s="169"/>
      <c r="M45" s="169"/>
      <c r="N45" s="169"/>
      <c r="O45" s="169"/>
      <c r="P45" s="169"/>
      <c r="Q45" s="169"/>
      <c r="R45" s="169"/>
      <c r="S45" s="169"/>
      <c r="T45" s="169"/>
      <c r="U45" s="169"/>
      <c r="W45" s="303">
        <v>144</v>
      </c>
      <c r="X45" s="304"/>
    </row>
    <row r="46" spans="1:24">
      <c r="A46" s="169"/>
      <c r="B46" s="169"/>
      <c r="C46" s="169"/>
      <c r="D46" s="169"/>
      <c r="E46" s="169"/>
      <c r="F46" s="169"/>
      <c r="G46" s="169"/>
      <c r="H46" s="169"/>
      <c r="I46" s="169"/>
      <c r="J46" s="169" t="s">
        <v>188</v>
      </c>
      <c r="K46" s="168">
        <v>45</v>
      </c>
      <c r="L46" s="169"/>
      <c r="M46" s="169"/>
      <c r="N46" s="169"/>
      <c r="O46" s="169"/>
      <c r="P46" s="169"/>
      <c r="Q46" s="169"/>
      <c r="R46" s="169"/>
      <c r="S46" s="169"/>
      <c r="T46" s="169"/>
      <c r="U46" s="169"/>
      <c r="W46" s="303">
        <v>145</v>
      </c>
      <c r="X46" s="304"/>
    </row>
    <row r="47" spans="1:24">
      <c r="A47" s="169"/>
      <c r="B47" s="169"/>
      <c r="C47" s="169"/>
      <c r="D47" s="169"/>
      <c r="E47" s="169"/>
      <c r="F47" s="169"/>
      <c r="G47" s="169"/>
      <c r="H47" s="169"/>
      <c r="I47" s="169"/>
      <c r="J47" s="169" t="s">
        <v>189</v>
      </c>
      <c r="K47" s="168">
        <v>46</v>
      </c>
      <c r="L47" s="169"/>
      <c r="M47" s="169"/>
      <c r="N47" s="169"/>
      <c r="O47" s="169"/>
      <c r="P47" s="169"/>
      <c r="Q47" s="169"/>
      <c r="R47" s="169"/>
      <c r="S47" s="169"/>
      <c r="T47" s="169"/>
      <c r="U47" s="169"/>
      <c r="W47" s="303">
        <v>146</v>
      </c>
      <c r="X47" s="304"/>
    </row>
    <row r="48" spans="1:24">
      <c r="A48" s="169"/>
      <c r="B48" s="169"/>
      <c r="C48" s="169"/>
      <c r="D48" s="169"/>
      <c r="E48" s="169"/>
      <c r="F48" s="169"/>
      <c r="G48" s="169"/>
      <c r="H48" s="169"/>
      <c r="I48" s="169"/>
      <c r="J48" s="169" t="s">
        <v>190</v>
      </c>
      <c r="K48" s="168">
        <v>47</v>
      </c>
      <c r="L48" s="169"/>
      <c r="M48" s="169"/>
      <c r="N48" s="169"/>
      <c r="O48" s="169"/>
      <c r="P48" s="169"/>
      <c r="Q48" s="169"/>
      <c r="R48" s="169"/>
      <c r="S48" s="169"/>
      <c r="T48" s="169"/>
      <c r="U48" s="169"/>
      <c r="W48" s="303">
        <v>147</v>
      </c>
      <c r="X48" s="304"/>
    </row>
    <row r="49" spans="1:24">
      <c r="A49" s="169"/>
      <c r="B49" s="169"/>
      <c r="C49" s="169"/>
      <c r="D49" s="169"/>
      <c r="E49" s="169"/>
      <c r="F49" s="169"/>
      <c r="G49" s="169"/>
      <c r="H49" s="169"/>
      <c r="I49" s="169"/>
      <c r="J49" s="169"/>
      <c r="K49" s="168"/>
      <c r="L49" s="169"/>
      <c r="M49" s="169"/>
      <c r="N49" s="169"/>
      <c r="O49" s="169"/>
      <c r="P49" s="169"/>
      <c r="Q49" s="169"/>
      <c r="R49" s="169"/>
      <c r="S49" s="169"/>
      <c r="T49" s="169"/>
      <c r="U49" s="169"/>
      <c r="W49" s="303">
        <v>148</v>
      </c>
      <c r="X49" s="304"/>
    </row>
    <row r="50" spans="1:24">
      <c r="A50" s="169"/>
      <c r="B50" s="169"/>
      <c r="C50" s="169"/>
      <c r="D50" s="169"/>
      <c r="E50" s="169"/>
      <c r="F50" s="169"/>
      <c r="G50" s="169"/>
      <c r="H50" s="169"/>
      <c r="I50" s="169"/>
      <c r="J50" s="169"/>
      <c r="K50" s="169"/>
      <c r="L50" s="169"/>
      <c r="M50" s="169"/>
      <c r="N50" s="169"/>
      <c r="O50" s="169"/>
      <c r="P50" s="169"/>
      <c r="Q50" s="169"/>
      <c r="R50" s="169"/>
      <c r="S50" s="169"/>
      <c r="T50" s="169"/>
      <c r="U50" s="169"/>
      <c r="W50" s="303">
        <v>149</v>
      </c>
      <c r="X50" s="304"/>
    </row>
    <row r="51" spans="1:24">
      <c r="A51" s="169"/>
      <c r="B51" s="169"/>
      <c r="C51" s="169"/>
      <c r="D51" s="169"/>
      <c r="E51" s="169"/>
      <c r="F51" s="169"/>
      <c r="G51" s="169"/>
      <c r="H51" s="169"/>
      <c r="I51" s="169"/>
      <c r="J51" s="169"/>
      <c r="K51" s="169"/>
      <c r="L51" s="169"/>
      <c r="M51" s="169"/>
      <c r="N51" s="169"/>
      <c r="O51" s="169"/>
      <c r="P51" s="169"/>
      <c r="Q51" s="169"/>
      <c r="R51" s="169"/>
      <c r="S51" s="169"/>
      <c r="T51" s="169"/>
      <c r="U51" s="169"/>
      <c r="W51" s="303">
        <v>150</v>
      </c>
      <c r="X51" s="304"/>
    </row>
    <row r="52" spans="1:24">
      <c r="A52" s="169"/>
      <c r="B52" s="169"/>
      <c r="C52" s="169"/>
      <c r="D52" s="169"/>
      <c r="E52" s="169"/>
      <c r="F52" s="169"/>
      <c r="G52" s="169"/>
      <c r="H52" s="169"/>
      <c r="I52" s="169"/>
      <c r="J52" s="169"/>
      <c r="K52" s="169"/>
      <c r="L52" s="169"/>
      <c r="M52" s="169"/>
      <c r="N52" s="169"/>
      <c r="O52" s="169"/>
      <c r="P52" s="169"/>
      <c r="Q52" s="169"/>
      <c r="R52" s="169"/>
      <c r="S52" s="169"/>
      <c r="T52" s="169"/>
      <c r="U52" s="169"/>
      <c r="W52" s="303">
        <v>151</v>
      </c>
      <c r="X52" s="304"/>
    </row>
    <row r="53" spans="1:24">
      <c r="A53" s="169"/>
      <c r="B53" s="169"/>
      <c r="C53" s="169"/>
      <c r="D53" s="169"/>
      <c r="E53" s="169"/>
      <c r="F53" s="169"/>
      <c r="G53" s="169"/>
      <c r="H53" s="169"/>
      <c r="I53" s="169"/>
      <c r="J53" s="169"/>
      <c r="K53" s="169"/>
      <c r="L53" s="169"/>
      <c r="M53" s="169"/>
      <c r="N53" s="169"/>
      <c r="O53" s="169"/>
      <c r="P53" s="169"/>
      <c r="Q53" s="169"/>
      <c r="R53" s="169"/>
      <c r="S53" s="169"/>
      <c r="T53" s="169"/>
      <c r="U53" s="169"/>
      <c r="W53" s="303">
        <v>152</v>
      </c>
      <c r="X53" s="304"/>
    </row>
    <row r="54" spans="1:24">
      <c r="A54" s="169"/>
      <c r="B54" s="169"/>
      <c r="C54" s="169"/>
      <c r="D54" s="169"/>
      <c r="E54" s="169"/>
      <c r="F54" s="169"/>
      <c r="G54" s="169"/>
      <c r="H54" s="169"/>
      <c r="I54" s="169"/>
      <c r="J54" s="169"/>
      <c r="K54" s="169"/>
      <c r="L54" s="169"/>
      <c r="M54" s="169"/>
      <c r="N54" s="169"/>
      <c r="O54" s="169"/>
      <c r="P54" s="169"/>
      <c r="Q54" s="169"/>
      <c r="R54" s="169"/>
      <c r="S54" s="169"/>
      <c r="T54" s="169"/>
      <c r="U54" s="169"/>
      <c r="W54" s="303">
        <v>153</v>
      </c>
      <c r="X54" s="304"/>
    </row>
    <row r="55" spans="1:24">
      <c r="A55" s="169"/>
      <c r="B55" s="169"/>
      <c r="C55" s="169"/>
      <c r="D55" s="169"/>
      <c r="E55" s="169"/>
      <c r="F55" s="169"/>
      <c r="G55" s="169"/>
      <c r="H55" s="169"/>
      <c r="I55" s="169"/>
      <c r="J55" s="169"/>
      <c r="K55" s="169"/>
      <c r="L55" s="169"/>
      <c r="M55" s="169"/>
      <c r="N55" s="169"/>
      <c r="O55" s="169"/>
      <c r="P55" s="169"/>
      <c r="Q55" s="169"/>
      <c r="R55" s="169"/>
      <c r="S55" s="169"/>
      <c r="T55" s="169"/>
      <c r="U55" s="169"/>
      <c r="W55" s="303">
        <v>154</v>
      </c>
      <c r="X55" s="304"/>
    </row>
    <row r="56" spans="1:24">
      <c r="A56" s="169"/>
      <c r="B56" s="169"/>
      <c r="C56" s="169"/>
      <c r="D56" s="169"/>
      <c r="E56" s="169"/>
      <c r="F56" s="169"/>
      <c r="G56" s="169"/>
      <c r="H56" s="169"/>
      <c r="I56" s="169"/>
      <c r="J56" s="169"/>
      <c r="K56" s="169"/>
      <c r="L56" s="169"/>
      <c r="M56" s="169"/>
      <c r="N56" s="169"/>
      <c r="O56" s="169"/>
      <c r="P56" s="169"/>
      <c r="Q56" s="169"/>
      <c r="R56" s="169"/>
      <c r="S56" s="169"/>
      <c r="T56" s="169"/>
      <c r="U56" s="169"/>
      <c r="W56" s="303">
        <v>155</v>
      </c>
      <c r="X56" s="304"/>
    </row>
    <row r="57" spans="1:24">
      <c r="A57" s="169"/>
      <c r="B57" s="169"/>
      <c r="C57" s="169"/>
      <c r="D57" s="169"/>
      <c r="E57" s="169"/>
      <c r="F57" s="169"/>
      <c r="G57" s="169"/>
      <c r="H57" s="169"/>
      <c r="I57" s="169"/>
      <c r="J57" s="169"/>
      <c r="K57" s="169"/>
      <c r="L57" s="169"/>
      <c r="M57" s="169"/>
      <c r="N57" s="169"/>
      <c r="O57" s="169"/>
      <c r="P57" s="169"/>
      <c r="Q57" s="169"/>
      <c r="R57" s="169"/>
      <c r="S57" s="169"/>
      <c r="T57" s="169"/>
      <c r="U57" s="169"/>
      <c r="W57" s="303">
        <v>156</v>
      </c>
      <c r="X57" s="304"/>
    </row>
    <row r="58" spans="1:24">
      <c r="A58" s="169"/>
      <c r="B58" s="169"/>
      <c r="C58" s="169"/>
      <c r="D58" s="169"/>
      <c r="E58" s="169"/>
      <c r="F58" s="169"/>
      <c r="G58" s="169"/>
      <c r="H58" s="169"/>
      <c r="I58" s="169"/>
      <c r="J58" s="169"/>
      <c r="K58" s="169"/>
      <c r="L58" s="169"/>
      <c r="M58" s="169"/>
      <c r="N58" s="169"/>
      <c r="O58" s="169"/>
      <c r="P58" s="169"/>
      <c r="Q58" s="169"/>
      <c r="R58" s="169"/>
      <c r="S58" s="169"/>
      <c r="T58" s="169"/>
      <c r="U58" s="169"/>
      <c r="W58" s="303">
        <v>157</v>
      </c>
      <c r="X58" s="304"/>
    </row>
    <row r="59" spans="1:24">
      <c r="A59" s="169"/>
      <c r="B59" s="169"/>
      <c r="C59" s="169"/>
      <c r="D59" s="169"/>
      <c r="E59" s="169"/>
      <c r="F59" s="169"/>
      <c r="G59" s="169"/>
      <c r="H59" s="169"/>
      <c r="I59" s="169"/>
      <c r="J59" s="169"/>
      <c r="K59" s="169"/>
      <c r="L59" s="169"/>
      <c r="M59" s="169"/>
      <c r="N59" s="169"/>
      <c r="O59" s="169"/>
      <c r="P59" s="169"/>
      <c r="Q59" s="169"/>
      <c r="R59" s="169"/>
      <c r="S59" s="169"/>
      <c r="T59" s="169"/>
      <c r="U59" s="169"/>
      <c r="W59" s="303">
        <v>158</v>
      </c>
      <c r="X59" s="304"/>
    </row>
    <row r="60" spans="1:24">
      <c r="A60" s="169"/>
      <c r="B60" s="169"/>
      <c r="C60" s="169"/>
      <c r="D60" s="169"/>
      <c r="E60" s="169"/>
      <c r="F60" s="169"/>
      <c r="G60" s="169"/>
      <c r="H60" s="169"/>
      <c r="I60" s="169"/>
      <c r="J60" s="169"/>
      <c r="K60" s="169"/>
      <c r="L60" s="169"/>
      <c r="M60" s="169"/>
      <c r="N60" s="169"/>
      <c r="O60" s="169"/>
      <c r="P60" s="169"/>
      <c r="Q60" s="169"/>
      <c r="R60" s="169"/>
      <c r="S60" s="169"/>
      <c r="T60" s="169"/>
      <c r="U60" s="169"/>
      <c r="W60" s="303">
        <v>159</v>
      </c>
      <c r="X60" s="304"/>
    </row>
    <row r="61" spans="1:24">
      <c r="A61" s="169"/>
      <c r="B61" s="169"/>
      <c r="C61" s="169"/>
      <c r="D61" s="169"/>
      <c r="E61" s="169"/>
      <c r="F61" s="169"/>
      <c r="G61" s="169"/>
      <c r="H61" s="169"/>
      <c r="I61" s="169"/>
      <c r="J61" s="169"/>
      <c r="K61" s="169"/>
      <c r="L61" s="169"/>
      <c r="M61" s="169"/>
      <c r="N61" s="169"/>
      <c r="O61" s="169"/>
      <c r="P61" s="169"/>
      <c r="Q61" s="169"/>
      <c r="R61" s="169"/>
      <c r="S61" s="169"/>
      <c r="T61" s="169"/>
      <c r="U61" s="169"/>
      <c r="W61" s="303">
        <v>160</v>
      </c>
      <c r="X61" s="304"/>
    </row>
    <row r="62" spans="1:24">
      <c r="A62" s="169"/>
      <c r="B62" s="169"/>
      <c r="C62" s="169"/>
      <c r="D62" s="169"/>
      <c r="E62" s="169"/>
      <c r="F62" s="169"/>
      <c r="G62" s="169"/>
      <c r="H62" s="169"/>
      <c r="I62" s="169"/>
      <c r="J62" s="169"/>
      <c r="K62" s="169"/>
      <c r="L62" s="169"/>
      <c r="M62" s="169"/>
      <c r="N62" s="169"/>
      <c r="O62" s="169"/>
      <c r="P62" s="169"/>
      <c r="Q62" s="169"/>
      <c r="R62" s="169"/>
      <c r="S62" s="169"/>
      <c r="T62" s="169"/>
      <c r="U62" s="169"/>
      <c r="W62" s="303">
        <v>161</v>
      </c>
      <c r="X62" s="304"/>
    </row>
    <row r="63" spans="1:24">
      <c r="A63" s="169"/>
      <c r="B63" s="169"/>
      <c r="C63" s="169"/>
      <c r="D63" s="169"/>
      <c r="E63" s="169"/>
      <c r="F63" s="169"/>
      <c r="G63" s="169"/>
      <c r="H63" s="169"/>
      <c r="I63" s="169"/>
      <c r="J63" s="169"/>
      <c r="K63" s="169"/>
      <c r="L63" s="169"/>
      <c r="M63" s="169"/>
      <c r="N63" s="169"/>
      <c r="O63" s="169"/>
      <c r="P63" s="169"/>
      <c r="Q63" s="169"/>
      <c r="R63" s="169"/>
      <c r="S63" s="169"/>
      <c r="T63" s="169"/>
      <c r="U63" s="169"/>
      <c r="W63" s="303">
        <v>162</v>
      </c>
      <c r="X63" s="304"/>
    </row>
    <row r="64" spans="1:24">
      <c r="A64" s="169"/>
      <c r="B64" s="169"/>
      <c r="C64" s="169"/>
      <c r="D64" s="169"/>
      <c r="E64" s="169"/>
      <c r="F64" s="169"/>
      <c r="G64" s="169"/>
      <c r="H64" s="169"/>
      <c r="I64" s="169"/>
      <c r="J64" s="169"/>
      <c r="K64" s="169"/>
      <c r="L64" s="169"/>
      <c r="M64" s="169"/>
      <c r="N64" s="169"/>
      <c r="O64" s="169"/>
      <c r="P64" s="169"/>
      <c r="Q64" s="169"/>
      <c r="R64" s="169"/>
      <c r="S64" s="169"/>
      <c r="T64" s="169"/>
      <c r="U64" s="169"/>
      <c r="W64" s="303">
        <v>163</v>
      </c>
      <c r="X64" s="304"/>
    </row>
    <row r="65" spans="1:24">
      <c r="A65" s="169"/>
      <c r="B65" s="169"/>
      <c r="C65" s="169"/>
      <c r="D65" s="169"/>
      <c r="E65" s="169"/>
      <c r="F65" s="169"/>
      <c r="G65" s="169"/>
      <c r="H65" s="169"/>
      <c r="I65" s="169"/>
      <c r="J65" s="169"/>
      <c r="K65" s="169"/>
      <c r="L65" s="169"/>
      <c r="M65" s="169"/>
      <c r="N65" s="169"/>
      <c r="O65" s="169"/>
      <c r="P65" s="169"/>
      <c r="Q65" s="169"/>
      <c r="R65" s="169"/>
      <c r="S65" s="169"/>
      <c r="T65" s="169"/>
      <c r="U65" s="169"/>
      <c r="W65" s="303">
        <v>164</v>
      </c>
      <c r="X65" s="304"/>
    </row>
    <row r="66" spans="1:24">
      <c r="A66" s="169"/>
      <c r="B66" s="169"/>
      <c r="C66" s="169"/>
      <c r="D66" s="169"/>
      <c r="E66" s="169"/>
      <c r="F66" s="169"/>
      <c r="G66" s="169"/>
      <c r="H66" s="169"/>
      <c r="I66" s="169"/>
      <c r="J66" s="169"/>
      <c r="K66" s="169"/>
      <c r="L66" s="169"/>
      <c r="M66" s="169"/>
      <c r="N66" s="169"/>
      <c r="O66" s="169"/>
      <c r="P66" s="169"/>
      <c r="Q66" s="169"/>
      <c r="R66" s="169"/>
      <c r="S66" s="169"/>
      <c r="T66" s="169"/>
      <c r="U66" s="169"/>
      <c r="W66" s="303">
        <v>165</v>
      </c>
      <c r="X66" s="304"/>
    </row>
    <row r="67" spans="1:24">
      <c r="A67" s="169"/>
      <c r="B67" s="169"/>
      <c r="C67" s="169"/>
      <c r="D67" s="169"/>
      <c r="E67" s="169"/>
      <c r="F67" s="169"/>
      <c r="G67" s="169"/>
      <c r="H67" s="169"/>
      <c r="I67" s="169"/>
      <c r="J67" s="169"/>
      <c r="K67" s="169"/>
      <c r="L67" s="169"/>
      <c r="M67" s="169"/>
      <c r="N67" s="169"/>
      <c r="O67" s="169"/>
      <c r="P67" s="169"/>
      <c r="Q67" s="169"/>
      <c r="R67" s="169"/>
      <c r="S67" s="169"/>
      <c r="T67" s="169"/>
      <c r="U67" s="169"/>
      <c r="W67" s="303">
        <v>166</v>
      </c>
      <c r="X67" s="304"/>
    </row>
    <row r="68" spans="1:24">
      <c r="A68" s="169"/>
      <c r="B68" s="169"/>
      <c r="C68" s="169"/>
      <c r="D68" s="169"/>
      <c r="E68" s="169"/>
      <c r="F68" s="169"/>
      <c r="G68" s="169"/>
      <c r="H68" s="169"/>
      <c r="I68" s="169"/>
      <c r="J68" s="169"/>
      <c r="K68" s="169"/>
      <c r="L68" s="169"/>
      <c r="M68" s="169"/>
      <c r="N68" s="169"/>
      <c r="O68" s="169"/>
      <c r="P68" s="169"/>
      <c r="Q68" s="169"/>
      <c r="R68" s="169"/>
      <c r="S68" s="169"/>
      <c r="T68" s="169"/>
      <c r="U68" s="169"/>
      <c r="W68" s="303">
        <v>167</v>
      </c>
      <c r="X68" s="304"/>
    </row>
    <row r="69" spans="1:24">
      <c r="A69" s="169"/>
      <c r="B69" s="169"/>
      <c r="C69" s="169"/>
      <c r="D69" s="169"/>
      <c r="E69" s="169"/>
      <c r="F69" s="169"/>
      <c r="G69" s="169"/>
      <c r="H69" s="169"/>
      <c r="I69" s="169"/>
      <c r="J69" s="169"/>
      <c r="K69" s="169"/>
      <c r="L69" s="169"/>
      <c r="M69" s="169"/>
      <c r="N69" s="169"/>
      <c r="O69" s="169"/>
      <c r="P69" s="169"/>
      <c r="Q69" s="169"/>
      <c r="R69" s="169"/>
      <c r="S69" s="169"/>
      <c r="T69" s="169"/>
      <c r="U69" s="169"/>
      <c r="W69" s="303">
        <v>168</v>
      </c>
      <c r="X69" s="304"/>
    </row>
    <row r="70" spans="1:24">
      <c r="A70" s="169"/>
      <c r="B70" s="169"/>
      <c r="C70" s="169"/>
      <c r="D70" s="169"/>
      <c r="E70" s="169"/>
      <c r="F70" s="169"/>
      <c r="G70" s="169"/>
      <c r="H70" s="169"/>
      <c r="I70" s="169"/>
      <c r="J70" s="169"/>
      <c r="K70" s="169"/>
      <c r="L70" s="169"/>
      <c r="M70" s="169"/>
      <c r="N70" s="169"/>
      <c r="O70" s="169"/>
      <c r="P70" s="169"/>
      <c r="Q70" s="169"/>
      <c r="R70" s="169"/>
      <c r="S70" s="169"/>
      <c r="T70" s="169"/>
      <c r="U70" s="169"/>
      <c r="W70" s="303">
        <v>169</v>
      </c>
      <c r="X70" s="304"/>
    </row>
    <row r="71" spans="1:24">
      <c r="A71" s="169"/>
      <c r="B71" s="169"/>
      <c r="C71" s="169"/>
      <c r="D71" s="169"/>
      <c r="E71" s="169"/>
      <c r="F71" s="169"/>
      <c r="G71" s="169"/>
      <c r="H71" s="169"/>
      <c r="I71" s="169"/>
      <c r="J71" s="169"/>
      <c r="K71" s="169"/>
      <c r="L71" s="169"/>
      <c r="M71" s="169"/>
      <c r="N71" s="169"/>
      <c r="O71" s="169"/>
      <c r="P71" s="169"/>
      <c r="Q71" s="169"/>
      <c r="R71" s="169"/>
      <c r="S71" s="169"/>
      <c r="T71" s="169"/>
      <c r="U71" s="169"/>
      <c r="W71" s="303">
        <v>170</v>
      </c>
      <c r="X71" s="304"/>
    </row>
    <row r="72" spans="1:24">
      <c r="A72" s="169"/>
      <c r="B72" s="169"/>
      <c r="C72" s="169"/>
      <c r="D72" s="169"/>
      <c r="E72" s="169"/>
      <c r="F72" s="169"/>
      <c r="G72" s="169"/>
      <c r="H72" s="169"/>
      <c r="I72" s="169"/>
      <c r="J72" s="169"/>
      <c r="K72" s="169"/>
      <c r="L72" s="169"/>
      <c r="M72" s="169"/>
      <c r="N72" s="169"/>
      <c r="O72" s="169"/>
      <c r="P72" s="169"/>
      <c r="Q72" s="169"/>
      <c r="R72" s="169"/>
      <c r="S72" s="169"/>
      <c r="T72" s="169"/>
      <c r="U72" s="169"/>
      <c r="W72" s="303">
        <v>171</v>
      </c>
      <c r="X72" s="304"/>
    </row>
    <row r="73" spans="1:24">
      <c r="A73" s="169"/>
      <c r="B73" s="169"/>
      <c r="C73" s="169"/>
      <c r="D73" s="169"/>
      <c r="E73" s="169"/>
      <c r="F73" s="169"/>
      <c r="G73" s="169"/>
      <c r="H73" s="169"/>
      <c r="I73" s="169"/>
      <c r="J73" s="169"/>
      <c r="K73" s="169"/>
      <c r="L73" s="169"/>
      <c r="M73" s="169"/>
      <c r="N73" s="169"/>
      <c r="O73" s="169"/>
      <c r="P73" s="169"/>
      <c r="Q73" s="169"/>
      <c r="R73" s="169"/>
      <c r="S73" s="169"/>
      <c r="T73" s="169"/>
      <c r="U73" s="169"/>
      <c r="W73" s="303">
        <v>172</v>
      </c>
      <c r="X73" s="304"/>
    </row>
    <row r="74" spans="1:24">
      <c r="A74" s="169"/>
      <c r="B74" s="169"/>
      <c r="C74" s="169"/>
      <c r="D74" s="169"/>
      <c r="E74" s="169"/>
      <c r="F74" s="169"/>
      <c r="G74" s="169"/>
      <c r="H74" s="169"/>
      <c r="I74" s="169"/>
      <c r="J74" s="169"/>
      <c r="K74" s="169"/>
      <c r="L74" s="169"/>
      <c r="M74" s="169"/>
      <c r="N74" s="169"/>
      <c r="O74" s="169"/>
      <c r="P74" s="169"/>
      <c r="Q74" s="169"/>
      <c r="R74" s="169"/>
      <c r="S74" s="169"/>
      <c r="T74" s="169"/>
      <c r="U74" s="169"/>
      <c r="W74" s="303">
        <v>173</v>
      </c>
      <c r="X74" s="304"/>
    </row>
    <row r="75" spans="1:24">
      <c r="A75" s="169"/>
      <c r="B75" s="169"/>
      <c r="C75" s="169"/>
      <c r="D75" s="169"/>
      <c r="E75" s="169"/>
      <c r="F75" s="169"/>
      <c r="G75" s="169"/>
      <c r="H75" s="169"/>
      <c r="I75" s="169"/>
      <c r="J75" s="169"/>
      <c r="K75" s="169"/>
      <c r="L75" s="169"/>
      <c r="M75" s="169"/>
      <c r="N75" s="169"/>
      <c r="O75" s="169"/>
      <c r="P75" s="169"/>
      <c r="Q75" s="169"/>
      <c r="R75" s="169"/>
      <c r="S75" s="169"/>
      <c r="T75" s="169"/>
      <c r="U75" s="169"/>
      <c r="W75" s="303">
        <v>174</v>
      </c>
      <c r="X75" s="304"/>
    </row>
    <row r="76" spans="1:24">
      <c r="A76" s="169"/>
      <c r="B76" s="169"/>
      <c r="C76" s="169"/>
      <c r="D76" s="169"/>
      <c r="E76" s="169"/>
      <c r="F76" s="169"/>
      <c r="G76" s="169"/>
      <c r="H76" s="169"/>
      <c r="I76" s="169"/>
      <c r="J76" s="169"/>
      <c r="K76" s="169"/>
      <c r="L76" s="169"/>
      <c r="M76" s="169"/>
      <c r="N76" s="169"/>
      <c r="O76" s="169"/>
      <c r="P76" s="169"/>
      <c r="Q76" s="169"/>
      <c r="R76" s="169"/>
      <c r="S76" s="169"/>
      <c r="T76" s="169"/>
      <c r="U76" s="169"/>
      <c r="W76" s="303">
        <v>175</v>
      </c>
      <c r="X76" s="304"/>
    </row>
    <row r="77" spans="1:24">
      <c r="A77" s="169"/>
      <c r="B77" s="169"/>
      <c r="C77" s="169"/>
      <c r="D77" s="169"/>
      <c r="E77" s="169"/>
      <c r="F77" s="169"/>
      <c r="G77" s="169"/>
      <c r="H77" s="169"/>
      <c r="I77" s="169"/>
      <c r="J77" s="169"/>
      <c r="K77" s="169"/>
      <c r="L77" s="169"/>
      <c r="M77" s="169"/>
      <c r="N77" s="169"/>
      <c r="O77" s="169"/>
      <c r="P77" s="169"/>
      <c r="Q77" s="169"/>
      <c r="R77" s="169"/>
      <c r="S77" s="169"/>
      <c r="T77" s="169"/>
      <c r="U77" s="169"/>
      <c r="W77" s="303">
        <v>176</v>
      </c>
      <c r="X77" s="304"/>
    </row>
    <row r="78" spans="1:24">
      <c r="A78" s="169"/>
      <c r="B78" s="169"/>
      <c r="C78" s="169"/>
      <c r="D78" s="169"/>
      <c r="E78" s="169"/>
      <c r="F78" s="169"/>
      <c r="G78" s="169"/>
      <c r="H78" s="169"/>
      <c r="I78" s="169"/>
      <c r="J78" s="169"/>
      <c r="K78" s="169"/>
      <c r="L78" s="169"/>
      <c r="M78" s="169"/>
      <c r="N78" s="169"/>
      <c r="O78" s="169"/>
      <c r="P78" s="169"/>
      <c r="Q78" s="169"/>
      <c r="R78" s="169"/>
      <c r="S78" s="169"/>
      <c r="T78" s="169"/>
      <c r="U78" s="169"/>
      <c r="W78" s="303">
        <v>177</v>
      </c>
      <c r="X78" s="304"/>
    </row>
    <row r="79" spans="1:24">
      <c r="A79" s="169"/>
      <c r="B79" s="169"/>
      <c r="C79" s="169"/>
      <c r="D79" s="169"/>
      <c r="E79" s="169"/>
      <c r="F79" s="169"/>
      <c r="G79" s="169"/>
      <c r="H79" s="169"/>
      <c r="I79" s="169"/>
      <c r="J79" s="169"/>
      <c r="K79" s="169"/>
      <c r="L79" s="169"/>
      <c r="M79" s="169"/>
      <c r="N79" s="169"/>
      <c r="O79" s="169"/>
      <c r="P79" s="169"/>
      <c r="Q79" s="169"/>
      <c r="R79" s="169"/>
      <c r="S79" s="169"/>
      <c r="T79" s="169"/>
      <c r="U79" s="169"/>
      <c r="W79" s="303">
        <v>178</v>
      </c>
      <c r="X79" s="304"/>
    </row>
    <row r="80" spans="1:24">
      <c r="A80" s="169"/>
      <c r="B80" s="169"/>
      <c r="C80" s="169"/>
      <c r="D80" s="169"/>
      <c r="E80" s="169"/>
      <c r="F80" s="169"/>
      <c r="G80" s="169"/>
      <c r="H80" s="169"/>
      <c r="I80" s="169"/>
      <c r="J80" s="169"/>
      <c r="K80" s="169"/>
      <c r="L80" s="169"/>
      <c r="M80" s="169"/>
      <c r="N80" s="169"/>
      <c r="O80" s="169"/>
      <c r="P80" s="169"/>
      <c r="Q80" s="169"/>
      <c r="R80" s="169"/>
      <c r="S80" s="169"/>
      <c r="T80" s="169"/>
      <c r="U80" s="169"/>
      <c r="W80" s="303">
        <v>179</v>
      </c>
      <c r="X80" s="304"/>
    </row>
    <row r="81" spans="1:24">
      <c r="A81" s="169"/>
      <c r="B81" s="169"/>
      <c r="C81" s="169"/>
      <c r="D81" s="169"/>
      <c r="E81" s="169"/>
      <c r="F81" s="169"/>
      <c r="G81" s="169"/>
      <c r="H81" s="169"/>
      <c r="I81" s="169"/>
      <c r="J81" s="169"/>
      <c r="K81" s="169"/>
      <c r="L81" s="169"/>
      <c r="M81" s="169"/>
      <c r="N81" s="169"/>
      <c r="O81" s="169"/>
      <c r="P81" s="169"/>
      <c r="Q81" s="169"/>
      <c r="R81" s="169"/>
      <c r="S81" s="169"/>
      <c r="T81" s="169"/>
      <c r="U81" s="169"/>
      <c r="W81" s="303">
        <v>180</v>
      </c>
      <c r="X81" s="304"/>
    </row>
    <row r="82" spans="1:24">
      <c r="A82" s="169"/>
      <c r="B82" s="169"/>
      <c r="C82" s="169"/>
      <c r="D82" s="169"/>
      <c r="E82" s="169"/>
      <c r="F82" s="169"/>
      <c r="G82" s="169"/>
      <c r="H82" s="169"/>
      <c r="I82" s="169"/>
      <c r="J82" s="169"/>
      <c r="K82" s="169"/>
      <c r="L82" s="169"/>
      <c r="M82" s="169"/>
      <c r="N82" s="169"/>
      <c r="O82" s="169"/>
      <c r="P82" s="169"/>
      <c r="Q82" s="169"/>
      <c r="R82" s="169"/>
      <c r="S82" s="169"/>
      <c r="T82" s="169"/>
      <c r="U82" s="169"/>
      <c r="W82" s="303">
        <v>181</v>
      </c>
      <c r="X82" s="304"/>
    </row>
    <row r="83" spans="1:24">
      <c r="A83" s="169"/>
      <c r="B83" s="169"/>
      <c r="C83" s="169"/>
      <c r="D83" s="169"/>
      <c r="E83" s="169"/>
      <c r="F83" s="169"/>
      <c r="G83" s="169"/>
      <c r="H83" s="169"/>
      <c r="I83" s="169"/>
      <c r="J83" s="169"/>
      <c r="K83" s="169"/>
      <c r="L83" s="169"/>
      <c r="M83" s="169"/>
      <c r="N83" s="169"/>
      <c r="O83" s="169"/>
      <c r="P83" s="169"/>
      <c r="Q83" s="169"/>
      <c r="R83" s="169"/>
      <c r="S83" s="169"/>
      <c r="T83" s="169"/>
      <c r="U83" s="169"/>
      <c r="W83" s="303">
        <v>182</v>
      </c>
      <c r="X83" s="304"/>
    </row>
    <row r="84" spans="1:24">
      <c r="A84" s="169"/>
      <c r="B84" s="169"/>
      <c r="C84" s="169"/>
      <c r="D84" s="169"/>
      <c r="E84" s="169"/>
      <c r="F84" s="169"/>
      <c r="G84" s="169"/>
      <c r="H84" s="169"/>
      <c r="I84" s="169"/>
      <c r="J84" s="169"/>
      <c r="K84" s="169"/>
      <c r="L84" s="169"/>
      <c r="M84" s="169"/>
      <c r="N84" s="169"/>
      <c r="O84" s="169"/>
      <c r="P84" s="169"/>
      <c r="Q84" s="169"/>
      <c r="R84" s="169"/>
      <c r="S84" s="169"/>
      <c r="T84" s="169"/>
      <c r="U84" s="169"/>
      <c r="W84" s="303">
        <v>183</v>
      </c>
      <c r="X84" s="304"/>
    </row>
    <row r="85" spans="1:24">
      <c r="A85" s="169"/>
      <c r="B85" s="169"/>
      <c r="C85" s="169"/>
      <c r="D85" s="169"/>
      <c r="E85" s="169"/>
      <c r="F85" s="169"/>
      <c r="G85" s="169"/>
      <c r="H85" s="169"/>
      <c r="I85" s="169"/>
      <c r="J85" s="169"/>
      <c r="K85" s="169"/>
      <c r="L85" s="169"/>
      <c r="M85" s="169"/>
      <c r="N85" s="169"/>
      <c r="O85" s="169"/>
      <c r="P85" s="169"/>
      <c r="Q85" s="169"/>
      <c r="R85" s="169"/>
      <c r="S85" s="169"/>
      <c r="T85" s="169"/>
      <c r="U85" s="169"/>
      <c r="W85" s="303">
        <v>184</v>
      </c>
      <c r="X85" s="304"/>
    </row>
    <row r="86" spans="1:24">
      <c r="A86" s="169"/>
      <c r="B86" s="169"/>
      <c r="C86" s="169"/>
      <c r="D86" s="169"/>
      <c r="E86" s="169"/>
      <c r="F86" s="169"/>
      <c r="G86" s="169"/>
      <c r="H86" s="169"/>
      <c r="I86" s="169"/>
      <c r="J86" s="169"/>
      <c r="K86" s="169"/>
      <c r="L86" s="169"/>
      <c r="M86" s="169"/>
      <c r="N86" s="169"/>
      <c r="O86" s="169"/>
      <c r="P86" s="169"/>
      <c r="Q86" s="169"/>
      <c r="R86" s="169"/>
      <c r="S86" s="169"/>
      <c r="T86" s="169"/>
      <c r="U86" s="169"/>
      <c r="W86" s="303">
        <v>185</v>
      </c>
      <c r="X86" s="304"/>
    </row>
    <row r="87" spans="1:24">
      <c r="A87" s="169"/>
      <c r="B87" s="169"/>
      <c r="C87" s="169"/>
      <c r="D87" s="169"/>
      <c r="E87" s="169"/>
      <c r="F87" s="169"/>
      <c r="G87" s="169"/>
      <c r="H87" s="169"/>
      <c r="I87" s="169"/>
      <c r="J87" s="169"/>
      <c r="K87" s="169"/>
      <c r="L87" s="169"/>
      <c r="M87" s="169"/>
      <c r="N87" s="169"/>
      <c r="O87" s="169"/>
      <c r="P87" s="169"/>
      <c r="Q87" s="169"/>
      <c r="R87" s="169"/>
      <c r="S87" s="169"/>
      <c r="T87" s="169"/>
      <c r="U87" s="169"/>
      <c r="W87" s="303">
        <v>186</v>
      </c>
      <c r="X87" s="304"/>
    </row>
    <row r="88" spans="1:24">
      <c r="A88" s="169"/>
      <c r="B88" s="169"/>
      <c r="C88" s="169"/>
      <c r="D88" s="169"/>
      <c r="E88" s="169"/>
      <c r="F88" s="169"/>
      <c r="G88" s="169"/>
      <c r="H88" s="169"/>
      <c r="I88" s="169"/>
      <c r="J88" s="169"/>
      <c r="K88" s="169"/>
      <c r="L88" s="169"/>
      <c r="M88" s="169"/>
      <c r="N88" s="169"/>
      <c r="O88" s="169"/>
      <c r="P88" s="169"/>
      <c r="Q88" s="169"/>
      <c r="R88" s="169"/>
      <c r="S88" s="169"/>
      <c r="T88" s="169"/>
      <c r="U88" s="169"/>
      <c r="W88" s="303">
        <v>187</v>
      </c>
      <c r="X88" s="304"/>
    </row>
    <row r="89" spans="1:24">
      <c r="A89" s="169"/>
      <c r="B89" s="169"/>
      <c r="C89" s="169"/>
      <c r="D89" s="169"/>
      <c r="E89" s="169"/>
      <c r="F89" s="169"/>
      <c r="G89" s="169"/>
      <c r="H89" s="169"/>
      <c r="I89" s="169"/>
      <c r="J89" s="169"/>
      <c r="K89" s="169"/>
      <c r="L89" s="169"/>
      <c r="M89" s="169"/>
      <c r="N89" s="169"/>
      <c r="O89" s="169"/>
      <c r="P89" s="169"/>
      <c r="Q89" s="169"/>
      <c r="R89" s="169"/>
      <c r="S89" s="169"/>
      <c r="T89" s="169"/>
      <c r="U89" s="169"/>
      <c r="W89" s="303">
        <v>188</v>
      </c>
      <c r="X89" s="304"/>
    </row>
    <row r="90" spans="1:24">
      <c r="A90" s="169"/>
      <c r="B90" s="169"/>
      <c r="C90" s="169"/>
      <c r="D90" s="169"/>
      <c r="E90" s="169"/>
      <c r="F90" s="169"/>
      <c r="G90" s="169"/>
      <c r="H90" s="169"/>
      <c r="I90" s="169"/>
      <c r="J90" s="169"/>
      <c r="K90" s="169"/>
      <c r="L90" s="169"/>
      <c r="M90" s="169"/>
      <c r="N90" s="169"/>
      <c r="O90" s="169"/>
      <c r="P90" s="169"/>
      <c r="Q90" s="169"/>
      <c r="R90" s="169"/>
      <c r="S90" s="169"/>
      <c r="T90" s="169"/>
      <c r="U90" s="169"/>
      <c r="W90" s="303">
        <v>189</v>
      </c>
      <c r="X90" s="304"/>
    </row>
    <row r="91" spans="1:24">
      <c r="A91" s="169"/>
      <c r="B91" s="169"/>
      <c r="C91" s="169"/>
      <c r="D91" s="169"/>
      <c r="E91" s="169"/>
      <c r="F91" s="169"/>
      <c r="G91" s="169"/>
      <c r="H91" s="169"/>
      <c r="I91" s="169"/>
      <c r="J91" s="169"/>
      <c r="K91" s="169"/>
      <c r="L91" s="169"/>
      <c r="M91" s="169"/>
      <c r="N91" s="169"/>
      <c r="O91" s="169"/>
      <c r="P91" s="169"/>
      <c r="Q91" s="169"/>
      <c r="R91" s="169"/>
      <c r="S91" s="169"/>
      <c r="T91" s="169"/>
      <c r="U91" s="169"/>
      <c r="W91" s="303">
        <v>190</v>
      </c>
      <c r="X91" s="304"/>
    </row>
    <row r="92" spans="1:24">
      <c r="A92" s="169"/>
      <c r="B92" s="169"/>
      <c r="C92" s="169"/>
      <c r="D92" s="169"/>
      <c r="E92" s="169"/>
      <c r="F92" s="169"/>
      <c r="G92" s="169"/>
      <c r="H92" s="169"/>
      <c r="I92" s="169"/>
      <c r="J92" s="169"/>
      <c r="K92" s="169"/>
      <c r="L92" s="169"/>
      <c r="M92" s="169"/>
      <c r="N92" s="169"/>
      <c r="O92" s="169"/>
      <c r="P92" s="169"/>
      <c r="Q92" s="169"/>
      <c r="R92" s="169"/>
      <c r="S92" s="169"/>
      <c r="T92" s="169"/>
      <c r="U92" s="169"/>
      <c r="W92" s="303">
        <v>191</v>
      </c>
      <c r="X92" s="304"/>
    </row>
    <row r="93" spans="1:24">
      <c r="A93" s="169"/>
      <c r="B93" s="169"/>
      <c r="C93" s="169"/>
      <c r="D93" s="169"/>
      <c r="E93" s="169"/>
      <c r="F93" s="169"/>
      <c r="G93" s="169"/>
      <c r="H93" s="169"/>
      <c r="I93" s="169"/>
      <c r="J93" s="169"/>
      <c r="K93" s="169"/>
      <c r="L93" s="169"/>
      <c r="M93" s="169"/>
      <c r="N93" s="169"/>
      <c r="O93" s="169"/>
      <c r="P93" s="169"/>
      <c r="Q93" s="169"/>
      <c r="R93" s="169"/>
      <c r="S93" s="169"/>
      <c r="T93" s="169"/>
      <c r="U93" s="169"/>
      <c r="W93" s="303">
        <v>192</v>
      </c>
      <c r="X93" s="304"/>
    </row>
    <row r="94" spans="1:24">
      <c r="A94" s="169"/>
      <c r="B94" s="169"/>
      <c r="C94" s="169"/>
      <c r="D94" s="169"/>
      <c r="E94" s="169"/>
      <c r="F94" s="169"/>
      <c r="G94" s="169"/>
      <c r="H94" s="169"/>
      <c r="I94" s="169"/>
      <c r="J94" s="169"/>
      <c r="K94" s="169"/>
      <c r="L94" s="169"/>
      <c r="M94" s="169"/>
      <c r="N94" s="169"/>
      <c r="O94" s="169"/>
      <c r="P94" s="169"/>
      <c r="Q94" s="169"/>
      <c r="R94" s="169"/>
      <c r="S94" s="169"/>
      <c r="T94" s="169"/>
      <c r="U94" s="169"/>
      <c r="W94" s="303">
        <v>193</v>
      </c>
      <c r="X94" s="304"/>
    </row>
    <row r="95" spans="1:24">
      <c r="A95" s="169"/>
      <c r="B95" s="169"/>
      <c r="C95" s="169"/>
      <c r="D95" s="169"/>
      <c r="E95" s="169"/>
      <c r="F95" s="169"/>
      <c r="G95" s="169"/>
      <c r="H95" s="169"/>
      <c r="I95" s="169"/>
      <c r="J95" s="169"/>
      <c r="K95" s="169"/>
      <c r="L95" s="169"/>
      <c r="M95" s="169"/>
      <c r="N95" s="169"/>
      <c r="O95" s="169"/>
      <c r="P95" s="169"/>
      <c r="Q95" s="169"/>
      <c r="R95" s="169"/>
      <c r="S95" s="169"/>
      <c r="T95" s="169"/>
      <c r="U95" s="169"/>
      <c r="W95" s="303">
        <v>194</v>
      </c>
      <c r="X95" s="304"/>
    </row>
    <row r="96" spans="1:24">
      <c r="A96" s="169"/>
      <c r="B96" s="169"/>
      <c r="C96" s="169"/>
      <c r="D96" s="169"/>
      <c r="E96" s="169"/>
      <c r="F96" s="169"/>
      <c r="G96" s="169"/>
      <c r="H96" s="169"/>
      <c r="I96" s="169"/>
      <c r="J96" s="169"/>
      <c r="K96" s="169"/>
      <c r="L96" s="169"/>
      <c r="M96" s="169"/>
      <c r="N96" s="169"/>
      <c r="O96" s="169"/>
      <c r="P96" s="169"/>
      <c r="Q96" s="169"/>
      <c r="R96" s="169"/>
      <c r="S96" s="169"/>
      <c r="T96" s="169"/>
      <c r="U96" s="169"/>
      <c r="W96" s="303">
        <v>195</v>
      </c>
      <c r="X96" s="304"/>
    </row>
    <row r="97" spans="1:24">
      <c r="A97" s="169"/>
      <c r="B97" s="169"/>
      <c r="C97" s="169"/>
      <c r="D97" s="169"/>
      <c r="E97" s="169"/>
      <c r="F97" s="169"/>
      <c r="G97" s="169"/>
      <c r="H97" s="169"/>
      <c r="I97" s="169"/>
      <c r="J97" s="169"/>
      <c r="K97" s="169"/>
      <c r="L97" s="169"/>
      <c r="M97" s="169"/>
      <c r="N97" s="169"/>
      <c r="O97" s="169"/>
      <c r="P97" s="169"/>
      <c r="Q97" s="169"/>
      <c r="R97" s="169"/>
      <c r="S97" s="169"/>
      <c r="T97" s="169"/>
      <c r="U97" s="169"/>
      <c r="W97" s="303">
        <v>196</v>
      </c>
      <c r="X97" s="304"/>
    </row>
    <row r="98" spans="1:24">
      <c r="A98" s="169"/>
      <c r="B98" s="169"/>
      <c r="C98" s="169"/>
      <c r="D98" s="169"/>
      <c r="E98" s="169"/>
      <c r="F98" s="169"/>
      <c r="G98" s="169"/>
      <c r="H98" s="169"/>
      <c r="I98" s="169"/>
      <c r="J98" s="169"/>
      <c r="K98" s="169"/>
      <c r="L98" s="169"/>
      <c r="M98" s="169"/>
      <c r="N98" s="169"/>
      <c r="O98" s="169"/>
      <c r="P98" s="169"/>
      <c r="Q98" s="169"/>
      <c r="R98" s="169"/>
      <c r="S98" s="169"/>
      <c r="T98" s="169"/>
      <c r="U98" s="169"/>
      <c r="W98" s="303">
        <v>197</v>
      </c>
      <c r="X98" s="304"/>
    </row>
    <row r="99" spans="1:24">
      <c r="A99" s="169"/>
      <c r="B99" s="169"/>
      <c r="C99" s="169"/>
      <c r="D99" s="169"/>
      <c r="E99" s="169"/>
      <c r="F99" s="169"/>
      <c r="G99" s="169"/>
      <c r="H99" s="169"/>
      <c r="I99" s="169"/>
      <c r="J99" s="169"/>
      <c r="K99" s="169"/>
      <c r="L99" s="169"/>
      <c r="M99" s="169"/>
      <c r="N99" s="169"/>
      <c r="O99" s="169"/>
      <c r="P99" s="169"/>
      <c r="Q99" s="169"/>
      <c r="R99" s="169"/>
      <c r="S99" s="169"/>
      <c r="T99" s="169"/>
      <c r="U99" s="169"/>
      <c r="W99" s="303">
        <v>198</v>
      </c>
      <c r="X99" s="304"/>
    </row>
    <row r="100" spans="1:24">
      <c r="A100" s="169"/>
      <c r="B100" s="169"/>
      <c r="C100" s="169"/>
      <c r="D100" s="169"/>
      <c r="E100" s="169"/>
      <c r="F100" s="169"/>
      <c r="G100" s="169"/>
      <c r="H100" s="169"/>
      <c r="I100" s="169"/>
      <c r="J100" s="169"/>
      <c r="K100" s="169"/>
      <c r="L100" s="169"/>
      <c r="M100" s="169"/>
      <c r="N100" s="169"/>
      <c r="O100" s="169"/>
      <c r="P100" s="169"/>
      <c r="Q100" s="169"/>
      <c r="R100" s="169"/>
      <c r="S100" s="169"/>
      <c r="T100" s="169"/>
      <c r="U100" s="169"/>
      <c r="W100" s="303">
        <v>199</v>
      </c>
      <c r="X100" s="304"/>
    </row>
    <row r="101" spans="1:24">
      <c r="A101" s="169"/>
      <c r="B101" s="169"/>
      <c r="C101" s="169"/>
      <c r="D101" s="169"/>
      <c r="E101" s="169"/>
      <c r="F101" s="169"/>
      <c r="G101" s="169"/>
      <c r="H101" s="169"/>
      <c r="I101" s="169"/>
      <c r="J101" s="169"/>
      <c r="K101" s="169"/>
      <c r="L101" s="169"/>
      <c r="M101" s="169"/>
      <c r="N101" s="169"/>
      <c r="O101" s="169"/>
      <c r="P101" s="169"/>
      <c r="Q101" s="169"/>
      <c r="R101" s="169"/>
      <c r="S101" s="169"/>
      <c r="T101" s="169"/>
      <c r="U101" s="169"/>
      <c r="W101" s="303">
        <v>200</v>
      </c>
      <c r="X101" s="304"/>
    </row>
    <row r="102" spans="1:24">
      <c r="A102" s="169"/>
      <c r="B102" s="169"/>
      <c r="C102" s="169"/>
      <c r="D102" s="169"/>
      <c r="E102" s="169"/>
      <c r="F102" s="169"/>
      <c r="G102" s="169"/>
      <c r="H102" s="169"/>
      <c r="I102" s="169"/>
      <c r="J102" s="169"/>
      <c r="K102" s="169"/>
      <c r="L102" s="169"/>
      <c r="M102" s="169"/>
      <c r="N102" s="169"/>
      <c r="O102" s="169"/>
      <c r="P102" s="169"/>
      <c r="Q102" s="169"/>
      <c r="R102" s="169"/>
      <c r="S102" s="169"/>
      <c r="T102" s="169"/>
      <c r="U102" s="169"/>
      <c r="W102" s="303">
        <v>201</v>
      </c>
      <c r="X102" s="304" t="s">
        <v>352</v>
      </c>
    </row>
    <row r="103" spans="1:24">
      <c r="A103" s="169"/>
      <c r="B103" s="169"/>
      <c r="C103" s="169"/>
      <c r="D103" s="169"/>
      <c r="E103" s="169"/>
      <c r="F103" s="169"/>
      <c r="G103" s="169"/>
      <c r="H103" s="169"/>
      <c r="I103" s="169"/>
      <c r="J103" s="169"/>
      <c r="K103" s="169"/>
      <c r="L103" s="169"/>
      <c r="M103" s="169"/>
      <c r="N103" s="169"/>
      <c r="O103" s="169"/>
      <c r="P103" s="169"/>
      <c r="Q103" s="169"/>
      <c r="R103" s="169"/>
      <c r="S103" s="169"/>
      <c r="T103" s="169"/>
      <c r="U103" s="169"/>
      <c r="W103" s="303">
        <v>202</v>
      </c>
      <c r="X103" s="304" t="s">
        <v>353</v>
      </c>
    </row>
    <row r="104" spans="1:24">
      <c r="A104" s="169"/>
      <c r="B104" s="169"/>
      <c r="C104" s="169"/>
      <c r="D104" s="169"/>
      <c r="E104" s="169"/>
      <c r="F104" s="169"/>
      <c r="G104" s="169"/>
      <c r="H104" s="169"/>
      <c r="I104" s="169"/>
      <c r="J104" s="169"/>
      <c r="K104" s="169"/>
      <c r="L104" s="169"/>
      <c r="M104" s="169"/>
      <c r="N104" s="169"/>
      <c r="O104" s="169"/>
      <c r="P104" s="169"/>
      <c r="Q104" s="169"/>
      <c r="R104" s="169"/>
      <c r="S104" s="169"/>
      <c r="T104" s="169"/>
      <c r="U104" s="169"/>
      <c r="W104" s="303">
        <v>203</v>
      </c>
      <c r="X104" s="304" t="s">
        <v>354</v>
      </c>
    </row>
    <row r="105" spans="1:24">
      <c r="A105" s="169"/>
      <c r="B105" s="169"/>
      <c r="C105" s="169"/>
      <c r="D105" s="169"/>
      <c r="E105" s="169"/>
      <c r="F105" s="169"/>
      <c r="G105" s="169"/>
      <c r="H105" s="169"/>
      <c r="I105" s="169"/>
      <c r="J105" s="169"/>
      <c r="K105" s="169"/>
      <c r="L105" s="169"/>
      <c r="M105" s="169"/>
      <c r="N105" s="169"/>
      <c r="O105" s="169"/>
      <c r="P105" s="169"/>
      <c r="Q105" s="169"/>
      <c r="R105" s="169"/>
      <c r="S105" s="169"/>
      <c r="T105" s="169"/>
      <c r="U105" s="169"/>
      <c r="W105" s="303">
        <v>204</v>
      </c>
      <c r="X105" s="304" t="s">
        <v>355</v>
      </c>
    </row>
    <row r="106" spans="1:24">
      <c r="A106" s="169"/>
      <c r="B106" s="169"/>
      <c r="C106" s="169"/>
      <c r="D106" s="169"/>
      <c r="E106" s="169"/>
      <c r="F106" s="169"/>
      <c r="G106" s="169"/>
      <c r="H106" s="169"/>
      <c r="I106" s="169"/>
      <c r="J106" s="169"/>
      <c r="K106" s="169"/>
      <c r="L106" s="169"/>
      <c r="M106" s="169"/>
      <c r="N106" s="169"/>
      <c r="O106" s="169"/>
      <c r="P106" s="169"/>
      <c r="Q106" s="169"/>
      <c r="R106" s="169"/>
      <c r="S106" s="169"/>
      <c r="T106" s="169"/>
      <c r="U106" s="169"/>
      <c r="W106" s="303">
        <v>205</v>
      </c>
      <c r="X106" s="304" t="s">
        <v>356</v>
      </c>
    </row>
    <row r="107" spans="1:24">
      <c r="A107" s="169"/>
      <c r="B107" s="169"/>
      <c r="C107" s="169"/>
      <c r="D107" s="169"/>
      <c r="E107" s="169"/>
      <c r="F107" s="169"/>
      <c r="G107" s="169"/>
      <c r="H107" s="169"/>
      <c r="I107" s="169"/>
      <c r="J107" s="169"/>
      <c r="K107" s="169"/>
      <c r="L107" s="169"/>
      <c r="M107" s="169"/>
      <c r="N107" s="169"/>
      <c r="O107" s="169"/>
      <c r="P107" s="169"/>
      <c r="Q107" s="169"/>
      <c r="R107" s="169"/>
      <c r="S107" s="169"/>
      <c r="T107" s="169"/>
      <c r="U107" s="169"/>
      <c r="W107" s="303">
        <v>206</v>
      </c>
      <c r="X107" s="304" t="s">
        <v>357</v>
      </c>
    </row>
    <row r="108" spans="1:24">
      <c r="A108" s="169"/>
      <c r="B108" s="169"/>
      <c r="C108" s="169"/>
      <c r="D108" s="169"/>
      <c r="E108" s="169"/>
      <c r="F108" s="169"/>
      <c r="G108" s="169"/>
      <c r="H108" s="169"/>
      <c r="I108" s="169"/>
      <c r="J108" s="169"/>
      <c r="K108" s="169"/>
      <c r="L108" s="169"/>
      <c r="M108" s="169"/>
      <c r="N108" s="169"/>
      <c r="O108" s="169"/>
      <c r="P108" s="169"/>
      <c r="Q108" s="169"/>
      <c r="R108" s="169"/>
      <c r="S108" s="169"/>
      <c r="T108" s="169"/>
      <c r="U108" s="169"/>
      <c r="W108" s="303">
        <v>207</v>
      </c>
      <c r="X108" s="304" t="s">
        <v>358</v>
      </c>
    </row>
    <row r="109" spans="1:24">
      <c r="A109" s="169"/>
      <c r="B109" s="169"/>
      <c r="C109" s="169"/>
      <c r="D109" s="169"/>
      <c r="E109" s="169"/>
      <c r="F109" s="169"/>
      <c r="G109" s="169"/>
      <c r="H109" s="169"/>
      <c r="I109" s="169"/>
      <c r="J109" s="169"/>
      <c r="K109" s="169"/>
      <c r="L109" s="169"/>
      <c r="M109" s="169"/>
      <c r="N109" s="169"/>
      <c r="O109" s="169"/>
      <c r="P109" s="169"/>
      <c r="Q109" s="169"/>
      <c r="R109" s="169"/>
      <c r="S109" s="169"/>
      <c r="T109" s="169"/>
      <c r="U109" s="169"/>
      <c r="W109" s="303">
        <v>208</v>
      </c>
      <c r="X109" s="304" t="s">
        <v>359</v>
      </c>
    </row>
    <row r="110" spans="1:24">
      <c r="A110" s="169"/>
      <c r="B110" s="169"/>
      <c r="C110" s="169"/>
      <c r="D110" s="169"/>
      <c r="E110" s="169"/>
      <c r="F110" s="169"/>
      <c r="G110" s="169"/>
      <c r="H110" s="169"/>
      <c r="I110" s="169"/>
      <c r="J110" s="169"/>
      <c r="K110" s="169"/>
      <c r="L110" s="169"/>
      <c r="M110" s="169"/>
      <c r="N110" s="169"/>
      <c r="O110" s="169"/>
      <c r="P110" s="169"/>
      <c r="Q110" s="169"/>
      <c r="R110" s="169"/>
      <c r="S110" s="169"/>
      <c r="T110" s="169"/>
      <c r="U110" s="169"/>
      <c r="W110" s="303">
        <v>209</v>
      </c>
      <c r="X110" s="304" t="s">
        <v>360</v>
      </c>
    </row>
    <row r="111" spans="1:24">
      <c r="A111" s="169"/>
      <c r="B111" s="169"/>
      <c r="C111" s="169"/>
      <c r="D111" s="169"/>
      <c r="E111" s="169"/>
      <c r="F111" s="169"/>
      <c r="G111" s="169"/>
      <c r="H111" s="169"/>
      <c r="I111" s="169"/>
      <c r="J111" s="169"/>
      <c r="K111" s="169"/>
      <c r="L111" s="169"/>
      <c r="M111" s="169"/>
      <c r="N111" s="169"/>
      <c r="O111" s="169"/>
      <c r="P111" s="169"/>
      <c r="Q111" s="169"/>
      <c r="R111" s="169"/>
      <c r="S111" s="169"/>
      <c r="T111" s="169"/>
      <c r="U111" s="169"/>
      <c r="W111" s="303">
        <v>210</v>
      </c>
      <c r="X111" s="304" t="s">
        <v>361</v>
      </c>
    </row>
    <row r="112" spans="1:24">
      <c r="A112" s="169"/>
      <c r="B112" s="169"/>
      <c r="C112" s="169"/>
      <c r="D112" s="169"/>
      <c r="E112" s="169"/>
      <c r="F112" s="169"/>
      <c r="G112" s="169"/>
      <c r="H112" s="169"/>
      <c r="I112" s="169"/>
      <c r="J112" s="169"/>
      <c r="K112" s="169"/>
      <c r="L112" s="169"/>
      <c r="M112" s="169"/>
      <c r="N112" s="169"/>
      <c r="O112" s="169"/>
      <c r="P112" s="169"/>
      <c r="Q112" s="169"/>
      <c r="R112" s="169"/>
      <c r="S112" s="169"/>
      <c r="T112" s="169"/>
      <c r="U112" s="169"/>
      <c r="W112" s="303">
        <v>211</v>
      </c>
      <c r="X112" s="304" t="s">
        <v>362</v>
      </c>
    </row>
    <row r="113" spans="1:24">
      <c r="A113" s="169"/>
      <c r="B113" s="169"/>
      <c r="C113" s="169"/>
      <c r="D113" s="169"/>
      <c r="E113" s="169"/>
      <c r="F113" s="169"/>
      <c r="G113" s="169"/>
      <c r="H113" s="169"/>
      <c r="I113" s="169"/>
      <c r="J113" s="169"/>
      <c r="K113" s="169"/>
      <c r="L113" s="169"/>
      <c r="M113" s="169"/>
      <c r="N113" s="169"/>
      <c r="O113" s="169"/>
      <c r="P113" s="169"/>
      <c r="Q113" s="169"/>
      <c r="R113" s="169"/>
      <c r="S113" s="169"/>
      <c r="T113" s="169"/>
      <c r="U113" s="169"/>
      <c r="W113" s="303">
        <v>212</v>
      </c>
      <c r="X113" s="304" t="s">
        <v>363</v>
      </c>
    </row>
    <row r="114" spans="1:24">
      <c r="A114" s="169"/>
      <c r="B114" s="169"/>
      <c r="C114" s="169"/>
      <c r="D114" s="169"/>
      <c r="E114" s="169"/>
      <c r="F114" s="169"/>
      <c r="G114" s="169"/>
      <c r="H114" s="169"/>
      <c r="I114" s="169"/>
      <c r="J114" s="169"/>
      <c r="K114" s="169"/>
      <c r="L114" s="169"/>
      <c r="M114" s="169"/>
      <c r="N114" s="169"/>
      <c r="O114" s="169"/>
      <c r="P114" s="169"/>
      <c r="Q114" s="169"/>
      <c r="R114" s="169"/>
      <c r="S114" s="169"/>
      <c r="T114" s="169"/>
      <c r="U114" s="169"/>
      <c r="W114" s="303">
        <v>213</v>
      </c>
      <c r="X114" s="304" t="s">
        <v>364</v>
      </c>
    </row>
    <row r="115" spans="1:24">
      <c r="A115" s="169"/>
      <c r="B115" s="169"/>
      <c r="C115" s="169"/>
      <c r="D115" s="169"/>
      <c r="E115" s="169"/>
      <c r="F115" s="169"/>
      <c r="G115" s="169"/>
      <c r="H115" s="169"/>
      <c r="I115" s="169"/>
      <c r="J115" s="169"/>
      <c r="K115" s="169"/>
      <c r="L115" s="169"/>
      <c r="M115" s="169"/>
      <c r="N115" s="169"/>
      <c r="O115" s="169"/>
      <c r="P115" s="169"/>
      <c r="Q115" s="169"/>
      <c r="R115" s="169"/>
      <c r="S115" s="169"/>
      <c r="T115" s="169"/>
      <c r="U115" s="169"/>
      <c r="W115" s="303">
        <v>214</v>
      </c>
      <c r="X115" s="304" t="s">
        <v>365</v>
      </c>
    </row>
    <row r="116" spans="1:24">
      <c r="A116" s="169"/>
      <c r="B116" s="169"/>
      <c r="C116" s="169"/>
      <c r="D116" s="169"/>
      <c r="E116" s="169"/>
      <c r="F116" s="169"/>
      <c r="G116" s="169"/>
      <c r="H116" s="169"/>
      <c r="I116" s="169"/>
      <c r="J116" s="169"/>
      <c r="K116" s="169"/>
      <c r="L116" s="169"/>
      <c r="M116" s="169"/>
      <c r="N116" s="169"/>
      <c r="O116" s="169"/>
      <c r="P116" s="169"/>
      <c r="Q116" s="169"/>
      <c r="R116" s="169"/>
      <c r="S116" s="169"/>
      <c r="T116" s="169"/>
      <c r="U116" s="169"/>
      <c r="W116" s="303">
        <v>215</v>
      </c>
      <c r="X116" s="304" t="s">
        <v>366</v>
      </c>
    </row>
    <row r="117" spans="1:24">
      <c r="A117" s="169"/>
      <c r="B117" s="169"/>
      <c r="C117" s="169"/>
      <c r="D117" s="169"/>
      <c r="E117" s="169"/>
      <c r="F117" s="169"/>
      <c r="G117" s="169"/>
      <c r="H117" s="169"/>
      <c r="I117" s="169"/>
      <c r="J117" s="169"/>
      <c r="K117" s="169"/>
      <c r="L117" s="169"/>
      <c r="M117" s="169"/>
      <c r="N117" s="169"/>
      <c r="O117" s="169"/>
      <c r="P117" s="169"/>
      <c r="Q117" s="169"/>
      <c r="R117" s="169"/>
      <c r="S117" s="169"/>
      <c r="T117" s="169"/>
      <c r="U117" s="169"/>
      <c r="W117" s="303">
        <v>216</v>
      </c>
      <c r="X117" s="304" t="s">
        <v>367</v>
      </c>
    </row>
    <row r="118" spans="1:24">
      <c r="A118" s="169"/>
      <c r="B118" s="169"/>
      <c r="C118" s="169"/>
      <c r="D118" s="169"/>
      <c r="E118" s="169"/>
      <c r="F118" s="169"/>
      <c r="G118" s="169"/>
      <c r="H118" s="169"/>
      <c r="I118" s="169"/>
      <c r="J118" s="169"/>
      <c r="K118" s="169"/>
      <c r="L118" s="169"/>
      <c r="M118" s="169"/>
      <c r="N118" s="169"/>
      <c r="O118" s="169"/>
      <c r="P118" s="169"/>
      <c r="Q118" s="169"/>
      <c r="R118" s="169"/>
      <c r="S118" s="169"/>
      <c r="T118" s="169"/>
      <c r="U118" s="169"/>
      <c r="W118" s="303">
        <v>217</v>
      </c>
      <c r="X118" s="304" t="s">
        <v>368</v>
      </c>
    </row>
    <row r="119" spans="1:24">
      <c r="A119" s="169"/>
      <c r="B119" s="169"/>
      <c r="C119" s="169"/>
      <c r="D119" s="169"/>
      <c r="E119" s="169"/>
      <c r="F119" s="169"/>
      <c r="G119" s="169"/>
      <c r="H119" s="169"/>
      <c r="I119" s="169"/>
      <c r="J119" s="169"/>
      <c r="K119" s="169"/>
      <c r="L119" s="169"/>
      <c r="M119" s="169"/>
      <c r="N119" s="169"/>
      <c r="O119" s="169"/>
      <c r="P119" s="169"/>
      <c r="Q119" s="169"/>
      <c r="R119" s="169"/>
      <c r="S119" s="169"/>
      <c r="T119" s="169"/>
      <c r="U119" s="169"/>
      <c r="W119" s="303">
        <v>218</v>
      </c>
      <c r="X119" s="304" t="s">
        <v>369</v>
      </c>
    </row>
    <row r="120" spans="1:24">
      <c r="A120" s="169"/>
      <c r="B120" s="169"/>
      <c r="C120" s="169"/>
      <c r="D120" s="169"/>
      <c r="E120" s="169"/>
      <c r="F120" s="169"/>
      <c r="G120" s="169"/>
      <c r="H120" s="169"/>
      <c r="I120" s="169"/>
      <c r="J120" s="169"/>
      <c r="K120" s="169"/>
      <c r="L120" s="169"/>
      <c r="M120" s="169"/>
      <c r="N120" s="169"/>
      <c r="O120" s="169"/>
      <c r="P120" s="169"/>
      <c r="Q120" s="169"/>
      <c r="R120" s="169"/>
      <c r="S120" s="169"/>
      <c r="T120" s="169"/>
      <c r="U120" s="169"/>
      <c r="W120" s="303">
        <v>219</v>
      </c>
      <c r="X120" s="304" t="s">
        <v>370</v>
      </c>
    </row>
    <row r="121" spans="1:24">
      <c r="A121" s="169"/>
      <c r="B121" s="169"/>
      <c r="C121" s="169"/>
      <c r="D121" s="169"/>
      <c r="E121" s="169"/>
      <c r="F121" s="169"/>
      <c r="G121" s="169"/>
      <c r="H121" s="169"/>
      <c r="I121" s="169"/>
      <c r="J121" s="169"/>
      <c r="K121" s="169"/>
      <c r="L121" s="169"/>
      <c r="M121" s="169"/>
      <c r="N121" s="169"/>
      <c r="O121" s="169"/>
      <c r="P121" s="169"/>
      <c r="Q121" s="169"/>
      <c r="R121" s="169"/>
      <c r="S121" s="169"/>
      <c r="T121" s="169"/>
      <c r="U121" s="169"/>
      <c r="W121" s="303">
        <v>220</v>
      </c>
      <c r="X121" s="304" t="s">
        <v>371</v>
      </c>
    </row>
    <row r="122" spans="1:24">
      <c r="A122" s="169"/>
      <c r="B122" s="169"/>
      <c r="C122" s="169"/>
      <c r="D122" s="169"/>
      <c r="E122" s="169"/>
      <c r="F122" s="169"/>
      <c r="G122" s="169"/>
      <c r="H122" s="169"/>
      <c r="I122" s="169"/>
      <c r="J122" s="169"/>
      <c r="K122" s="169"/>
      <c r="L122" s="169"/>
      <c r="M122" s="169"/>
      <c r="N122" s="169"/>
      <c r="O122" s="169"/>
      <c r="P122" s="169"/>
      <c r="Q122" s="169"/>
      <c r="R122" s="169"/>
      <c r="S122" s="169"/>
      <c r="T122" s="169"/>
      <c r="U122" s="169"/>
      <c r="W122" s="303">
        <v>221</v>
      </c>
      <c r="X122" s="304" t="s">
        <v>372</v>
      </c>
    </row>
    <row r="123" spans="1:24">
      <c r="A123" s="169"/>
      <c r="B123" s="169"/>
      <c r="C123" s="169"/>
      <c r="D123" s="169"/>
      <c r="E123" s="169"/>
      <c r="F123" s="169"/>
      <c r="G123" s="169"/>
      <c r="H123" s="169"/>
      <c r="I123" s="169"/>
      <c r="J123" s="169"/>
      <c r="K123" s="169"/>
      <c r="L123" s="169"/>
      <c r="M123" s="169"/>
      <c r="N123" s="169"/>
      <c r="O123" s="169"/>
      <c r="P123" s="169"/>
      <c r="Q123" s="169"/>
      <c r="R123" s="169"/>
      <c r="S123" s="169"/>
      <c r="T123" s="169"/>
      <c r="U123" s="169"/>
      <c r="W123" s="303">
        <v>222</v>
      </c>
      <c r="X123" s="304" t="s">
        <v>373</v>
      </c>
    </row>
    <row r="124" spans="1:24">
      <c r="A124" s="169"/>
      <c r="B124" s="169"/>
      <c r="C124" s="169"/>
      <c r="D124" s="169"/>
      <c r="E124" s="169"/>
      <c r="F124" s="169"/>
      <c r="G124" s="169"/>
      <c r="H124" s="169"/>
      <c r="I124" s="169"/>
      <c r="J124" s="169"/>
      <c r="K124" s="169"/>
      <c r="L124" s="169"/>
      <c r="M124" s="169"/>
      <c r="N124" s="169"/>
      <c r="O124" s="169"/>
      <c r="P124" s="169"/>
      <c r="Q124" s="169"/>
      <c r="R124" s="169"/>
      <c r="S124" s="169"/>
      <c r="T124" s="169"/>
      <c r="U124" s="169"/>
      <c r="W124" s="303">
        <v>223</v>
      </c>
      <c r="X124" s="304" t="s">
        <v>374</v>
      </c>
    </row>
    <row r="125" spans="1:24">
      <c r="A125" s="169"/>
      <c r="B125" s="169"/>
      <c r="C125" s="169"/>
      <c r="D125" s="169"/>
      <c r="E125" s="169"/>
      <c r="F125" s="169"/>
      <c r="G125" s="169"/>
      <c r="H125" s="169"/>
      <c r="I125" s="169"/>
      <c r="J125" s="169"/>
      <c r="K125" s="169"/>
      <c r="L125" s="169"/>
      <c r="M125" s="169"/>
      <c r="N125" s="169"/>
      <c r="O125" s="169"/>
      <c r="P125" s="169"/>
      <c r="Q125" s="169"/>
      <c r="R125" s="169"/>
      <c r="S125" s="169"/>
      <c r="T125" s="169"/>
      <c r="U125" s="169"/>
      <c r="W125" s="303">
        <v>224</v>
      </c>
      <c r="X125" s="304" t="s">
        <v>375</v>
      </c>
    </row>
    <row r="126" spans="1:24">
      <c r="A126" s="169"/>
      <c r="B126" s="169"/>
      <c r="C126" s="169"/>
      <c r="D126" s="169"/>
      <c r="E126" s="169"/>
      <c r="F126" s="169"/>
      <c r="G126" s="169"/>
      <c r="H126" s="169"/>
      <c r="I126" s="169"/>
      <c r="J126" s="169"/>
      <c r="K126" s="169"/>
      <c r="L126" s="169"/>
      <c r="M126" s="169"/>
      <c r="N126" s="169"/>
      <c r="O126" s="169"/>
      <c r="P126" s="169"/>
      <c r="Q126" s="169"/>
      <c r="R126" s="169"/>
      <c r="S126" s="169"/>
      <c r="T126" s="169"/>
      <c r="U126" s="169"/>
      <c r="W126" s="303">
        <v>225</v>
      </c>
      <c r="X126" s="304" t="s">
        <v>376</v>
      </c>
    </row>
    <row r="127" spans="1:24">
      <c r="A127" s="169"/>
      <c r="B127" s="169"/>
      <c r="C127" s="169"/>
      <c r="D127" s="169"/>
      <c r="E127" s="169"/>
      <c r="F127" s="169"/>
      <c r="G127" s="169"/>
      <c r="H127" s="169"/>
      <c r="I127" s="169"/>
      <c r="J127" s="169"/>
      <c r="K127" s="169"/>
      <c r="L127" s="169"/>
      <c r="M127" s="169"/>
      <c r="N127" s="169"/>
      <c r="O127" s="169"/>
      <c r="P127" s="169"/>
      <c r="Q127" s="169"/>
      <c r="R127" s="169"/>
      <c r="S127" s="169"/>
      <c r="T127" s="169"/>
      <c r="U127" s="169"/>
      <c r="W127" s="303">
        <v>226</v>
      </c>
      <c r="X127" s="304" t="s">
        <v>377</v>
      </c>
    </row>
    <row r="128" spans="1:24">
      <c r="A128" s="169"/>
      <c r="B128" s="169"/>
      <c r="C128" s="169"/>
      <c r="D128" s="169"/>
      <c r="E128" s="169"/>
      <c r="F128" s="169"/>
      <c r="G128" s="169"/>
      <c r="H128" s="169"/>
      <c r="I128" s="169"/>
      <c r="J128" s="169"/>
      <c r="K128" s="169"/>
      <c r="L128" s="169"/>
      <c r="M128" s="169"/>
      <c r="N128" s="169"/>
      <c r="O128" s="169"/>
      <c r="P128" s="169"/>
      <c r="Q128" s="169"/>
      <c r="R128" s="169"/>
      <c r="S128" s="169"/>
      <c r="T128" s="169"/>
      <c r="U128" s="169"/>
      <c r="W128" s="303">
        <v>227</v>
      </c>
      <c r="X128" s="304" t="s">
        <v>378</v>
      </c>
    </row>
    <row r="129" spans="1:24">
      <c r="A129" s="169"/>
      <c r="B129" s="169"/>
      <c r="C129" s="169"/>
      <c r="D129" s="169"/>
      <c r="E129" s="169"/>
      <c r="F129" s="169"/>
      <c r="G129" s="169"/>
      <c r="H129" s="169"/>
      <c r="I129" s="169"/>
      <c r="J129" s="169"/>
      <c r="K129" s="169"/>
      <c r="L129" s="169"/>
      <c r="M129" s="169"/>
      <c r="N129" s="169"/>
      <c r="O129" s="169"/>
      <c r="P129" s="169"/>
      <c r="Q129" s="169"/>
      <c r="R129" s="169"/>
      <c r="S129" s="169"/>
      <c r="T129" s="169"/>
      <c r="U129" s="169"/>
      <c r="W129" s="303">
        <v>228</v>
      </c>
      <c r="X129" s="304" t="s">
        <v>379</v>
      </c>
    </row>
    <row r="130" spans="1:24">
      <c r="A130" s="169"/>
      <c r="B130" s="169"/>
      <c r="C130" s="169"/>
      <c r="D130" s="169"/>
      <c r="E130" s="169"/>
      <c r="F130" s="169"/>
      <c r="G130" s="169"/>
      <c r="H130" s="169"/>
      <c r="I130" s="169"/>
      <c r="J130" s="169"/>
      <c r="K130" s="169"/>
      <c r="L130" s="169"/>
      <c r="M130" s="169"/>
      <c r="N130" s="169"/>
      <c r="O130" s="169"/>
      <c r="P130" s="169"/>
      <c r="Q130" s="169"/>
      <c r="R130" s="169"/>
      <c r="S130" s="169"/>
      <c r="T130" s="169"/>
      <c r="U130" s="169"/>
      <c r="W130" s="303">
        <v>229</v>
      </c>
      <c r="X130" s="304" t="s">
        <v>380</v>
      </c>
    </row>
    <row r="131" spans="1:24">
      <c r="A131" s="169"/>
      <c r="B131" s="169"/>
      <c r="C131" s="169"/>
      <c r="D131" s="169"/>
      <c r="E131" s="169"/>
      <c r="F131" s="169"/>
      <c r="G131" s="169"/>
      <c r="H131" s="169"/>
      <c r="I131" s="169"/>
      <c r="J131" s="169"/>
      <c r="K131" s="169"/>
      <c r="L131" s="169"/>
      <c r="M131" s="169"/>
      <c r="N131" s="169"/>
      <c r="O131" s="169"/>
      <c r="P131" s="169"/>
      <c r="Q131" s="169"/>
      <c r="R131" s="169"/>
      <c r="S131" s="169"/>
      <c r="T131" s="169"/>
      <c r="U131" s="169"/>
      <c r="W131" s="303">
        <v>230</v>
      </c>
      <c r="X131" s="304" t="s">
        <v>381</v>
      </c>
    </row>
    <row r="132" spans="1:24">
      <c r="A132" s="169"/>
      <c r="B132" s="169"/>
      <c r="C132" s="169"/>
      <c r="D132" s="169"/>
      <c r="E132" s="169"/>
      <c r="F132" s="169"/>
      <c r="G132" s="169"/>
      <c r="H132" s="169"/>
      <c r="I132" s="169"/>
      <c r="J132" s="169"/>
      <c r="K132" s="169"/>
      <c r="L132" s="169"/>
      <c r="M132" s="169"/>
      <c r="N132" s="169"/>
      <c r="O132" s="169"/>
      <c r="P132" s="169"/>
      <c r="Q132" s="169"/>
      <c r="R132" s="169"/>
      <c r="S132" s="169"/>
      <c r="T132" s="169"/>
      <c r="U132" s="169"/>
      <c r="W132" s="303">
        <v>231</v>
      </c>
      <c r="X132" s="304" t="s">
        <v>382</v>
      </c>
    </row>
    <row r="133" spans="1:24">
      <c r="A133" s="169"/>
      <c r="B133" s="169"/>
      <c r="C133" s="169"/>
      <c r="D133" s="169"/>
      <c r="E133" s="169"/>
      <c r="F133" s="169"/>
      <c r="G133" s="169"/>
      <c r="H133" s="169"/>
      <c r="I133" s="169"/>
      <c r="J133" s="169"/>
      <c r="K133" s="169"/>
      <c r="L133" s="169"/>
      <c r="M133" s="169"/>
      <c r="N133" s="169"/>
      <c r="O133" s="169"/>
      <c r="P133" s="169"/>
      <c r="Q133" s="169"/>
      <c r="R133" s="169"/>
      <c r="S133" s="169"/>
      <c r="T133" s="169"/>
      <c r="U133" s="169"/>
      <c r="W133" s="303">
        <v>232</v>
      </c>
      <c r="X133" s="304" t="s">
        <v>383</v>
      </c>
    </row>
    <row r="134" spans="1:24">
      <c r="A134" s="169"/>
      <c r="B134" s="169"/>
      <c r="C134" s="169"/>
      <c r="D134" s="169"/>
      <c r="E134" s="169"/>
      <c r="F134" s="169"/>
      <c r="G134" s="169"/>
      <c r="H134" s="169"/>
      <c r="I134" s="169"/>
      <c r="J134" s="169"/>
      <c r="K134" s="169"/>
      <c r="L134" s="169"/>
      <c r="M134" s="169"/>
      <c r="N134" s="169"/>
      <c r="O134" s="169"/>
      <c r="P134" s="169"/>
      <c r="Q134" s="169"/>
      <c r="R134" s="169"/>
      <c r="S134" s="169"/>
      <c r="T134" s="169"/>
      <c r="U134" s="169"/>
      <c r="W134" s="303">
        <v>233</v>
      </c>
      <c r="X134" s="304" t="s">
        <v>384</v>
      </c>
    </row>
    <row r="135" spans="1:24">
      <c r="A135" s="169"/>
      <c r="B135" s="169"/>
      <c r="C135" s="169"/>
      <c r="D135" s="169"/>
      <c r="E135" s="169"/>
      <c r="F135" s="169"/>
      <c r="G135" s="169"/>
      <c r="H135" s="169"/>
      <c r="I135" s="169"/>
      <c r="J135" s="169"/>
      <c r="K135" s="169"/>
      <c r="L135" s="169"/>
      <c r="M135" s="169"/>
      <c r="N135" s="169"/>
      <c r="O135" s="169"/>
      <c r="P135" s="169"/>
      <c r="Q135" s="169"/>
      <c r="R135" s="169"/>
      <c r="S135" s="169"/>
      <c r="T135" s="169"/>
      <c r="U135" s="169"/>
      <c r="W135" s="303">
        <v>234</v>
      </c>
      <c r="X135" s="304" t="s">
        <v>385</v>
      </c>
    </row>
    <row r="136" spans="1:24">
      <c r="A136" s="169"/>
      <c r="B136" s="169"/>
      <c r="C136" s="169"/>
      <c r="D136" s="169"/>
      <c r="E136" s="169"/>
      <c r="F136" s="169"/>
      <c r="G136" s="169"/>
      <c r="H136" s="169"/>
      <c r="I136" s="169"/>
      <c r="J136" s="169"/>
      <c r="K136" s="169"/>
      <c r="L136" s="169"/>
      <c r="M136" s="169"/>
      <c r="N136" s="169"/>
      <c r="O136" s="169"/>
      <c r="P136" s="169"/>
      <c r="Q136" s="169"/>
      <c r="R136" s="169"/>
      <c r="S136" s="169"/>
      <c r="T136" s="169"/>
      <c r="U136" s="169"/>
      <c r="W136" s="303">
        <v>235</v>
      </c>
      <c r="X136" s="304" t="s">
        <v>386</v>
      </c>
    </row>
    <row r="137" spans="1:24">
      <c r="A137" s="169"/>
      <c r="B137" s="169"/>
      <c r="C137" s="169"/>
      <c r="D137" s="169"/>
      <c r="E137" s="169"/>
      <c r="F137" s="169"/>
      <c r="G137" s="169"/>
      <c r="H137" s="169"/>
      <c r="I137" s="169"/>
      <c r="J137" s="169"/>
      <c r="K137" s="169"/>
      <c r="L137" s="169"/>
      <c r="M137" s="169"/>
      <c r="N137" s="169"/>
      <c r="O137" s="169"/>
      <c r="P137" s="169"/>
      <c r="Q137" s="169"/>
      <c r="R137" s="169"/>
      <c r="S137" s="169"/>
      <c r="T137" s="169"/>
      <c r="U137" s="169"/>
      <c r="W137" s="303">
        <v>236</v>
      </c>
      <c r="X137" s="304" t="s">
        <v>387</v>
      </c>
    </row>
    <row r="138" spans="1:24">
      <c r="A138" s="169"/>
      <c r="B138" s="169"/>
      <c r="C138" s="169"/>
      <c r="D138" s="169"/>
      <c r="E138" s="169"/>
      <c r="F138" s="169"/>
      <c r="G138" s="169"/>
      <c r="H138" s="169"/>
      <c r="I138" s="169"/>
      <c r="J138" s="169"/>
      <c r="K138" s="169"/>
      <c r="L138" s="169"/>
      <c r="M138" s="169"/>
      <c r="N138" s="169"/>
      <c r="O138" s="169"/>
      <c r="P138" s="169"/>
      <c r="Q138" s="169"/>
      <c r="R138" s="169"/>
      <c r="S138" s="169"/>
      <c r="T138" s="169"/>
      <c r="U138" s="169"/>
      <c r="W138" s="303">
        <v>237</v>
      </c>
      <c r="X138" s="304" t="s">
        <v>388</v>
      </c>
    </row>
    <row r="139" spans="1:24">
      <c r="A139" s="169"/>
      <c r="B139" s="169"/>
      <c r="C139" s="169"/>
      <c r="D139" s="169"/>
      <c r="E139" s="169"/>
      <c r="F139" s="169"/>
      <c r="G139" s="169"/>
      <c r="H139" s="169"/>
      <c r="I139" s="169"/>
      <c r="J139" s="169"/>
      <c r="K139" s="169"/>
      <c r="L139" s="169"/>
      <c r="M139" s="169"/>
      <c r="N139" s="169"/>
      <c r="O139" s="169"/>
      <c r="P139" s="169"/>
      <c r="Q139" s="169"/>
      <c r="R139" s="169"/>
      <c r="S139" s="169"/>
      <c r="T139" s="169"/>
      <c r="U139" s="169"/>
      <c r="W139" s="303">
        <v>238</v>
      </c>
      <c r="X139" s="304" t="s">
        <v>389</v>
      </c>
    </row>
    <row r="140" spans="1:24">
      <c r="A140" s="169"/>
      <c r="B140" s="169"/>
      <c r="C140" s="169"/>
      <c r="D140" s="169"/>
      <c r="E140" s="169"/>
      <c r="F140" s="169"/>
      <c r="G140" s="169"/>
      <c r="H140" s="169"/>
      <c r="I140" s="169"/>
      <c r="J140" s="169"/>
      <c r="K140" s="169"/>
      <c r="L140" s="169"/>
      <c r="M140" s="169"/>
      <c r="N140" s="169"/>
      <c r="O140" s="169"/>
      <c r="P140" s="169"/>
      <c r="Q140" s="169"/>
      <c r="R140" s="169"/>
      <c r="S140" s="169"/>
      <c r="T140" s="169"/>
      <c r="U140" s="169"/>
      <c r="W140" s="303">
        <v>239</v>
      </c>
      <c r="X140" s="304" t="s">
        <v>390</v>
      </c>
    </row>
    <row r="141" spans="1:24">
      <c r="A141" s="169"/>
      <c r="B141" s="169"/>
      <c r="C141" s="169"/>
      <c r="D141" s="169"/>
      <c r="E141" s="169"/>
      <c r="F141" s="169"/>
      <c r="G141" s="169"/>
      <c r="H141" s="169"/>
      <c r="I141" s="169"/>
      <c r="J141" s="169"/>
      <c r="K141" s="169"/>
      <c r="L141" s="169"/>
      <c r="M141" s="169"/>
      <c r="N141" s="169"/>
      <c r="O141" s="169"/>
      <c r="P141" s="169"/>
      <c r="Q141" s="169"/>
      <c r="R141" s="169"/>
      <c r="S141" s="169"/>
      <c r="T141" s="169"/>
      <c r="U141" s="169"/>
      <c r="W141" s="303">
        <v>240</v>
      </c>
      <c r="X141" s="304" t="s">
        <v>391</v>
      </c>
    </row>
    <row r="142" spans="1:24">
      <c r="A142" s="169"/>
      <c r="B142" s="169"/>
      <c r="C142" s="169"/>
      <c r="D142" s="169"/>
      <c r="E142" s="169"/>
      <c r="F142" s="169"/>
      <c r="G142" s="169"/>
      <c r="H142" s="169"/>
      <c r="I142" s="169"/>
      <c r="J142" s="169"/>
      <c r="K142" s="169"/>
      <c r="L142" s="169"/>
      <c r="M142" s="169"/>
      <c r="N142" s="169"/>
      <c r="O142" s="169"/>
      <c r="P142" s="169"/>
      <c r="Q142" s="169"/>
      <c r="R142" s="169"/>
      <c r="S142" s="169"/>
      <c r="T142" s="169"/>
      <c r="U142" s="169"/>
      <c r="W142" s="303">
        <v>241</v>
      </c>
      <c r="X142" s="304" t="s">
        <v>392</v>
      </c>
    </row>
    <row r="143" spans="1:24">
      <c r="A143" s="169"/>
      <c r="B143" s="169"/>
      <c r="C143" s="169"/>
      <c r="D143" s="169"/>
      <c r="E143" s="169"/>
      <c r="F143" s="169"/>
      <c r="G143" s="169"/>
      <c r="H143" s="169"/>
      <c r="I143" s="169"/>
      <c r="J143" s="169"/>
      <c r="K143" s="169"/>
      <c r="L143" s="169"/>
      <c r="M143" s="169"/>
      <c r="N143" s="169"/>
      <c r="O143" s="169"/>
      <c r="P143" s="169"/>
      <c r="Q143" s="169"/>
      <c r="R143" s="169"/>
      <c r="S143" s="169"/>
      <c r="T143" s="169"/>
      <c r="U143" s="169"/>
      <c r="W143" s="303">
        <v>242</v>
      </c>
      <c r="X143" s="304" t="s">
        <v>393</v>
      </c>
    </row>
    <row r="144" spans="1:24">
      <c r="A144" s="169"/>
      <c r="B144" s="169"/>
      <c r="C144" s="169"/>
      <c r="D144" s="169"/>
      <c r="E144" s="169"/>
      <c r="F144" s="169"/>
      <c r="G144" s="169"/>
      <c r="H144" s="169"/>
      <c r="I144" s="169"/>
      <c r="J144" s="169"/>
      <c r="K144" s="169"/>
      <c r="L144" s="169"/>
      <c r="M144" s="169"/>
      <c r="N144" s="169"/>
      <c r="O144" s="169"/>
      <c r="P144" s="169"/>
      <c r="Q144" s="169"/>
      <c r="R144" s="169"/>
      <c r="S144" s="169"/>
      <c r="T144" s="169"/>
      <c r="U144" s="169"/>
      <c r="W144" s="303">
        <v>243</v>
      </c>
      <c r="X144" s="304" t="s">
        <v>394</v>
      </c>
    </row>
    <row r="145" spans="1:24">
      <c r="A145" s="169"/>
      <c r="B145" s="169"/>
      <c r="C145" s="169"/>
      <c r="D145" s="169"/>
      <c r="E145" s="169"/>
      <c r="F145" s="169"/>
      <c r="G145" s="169"/>
      <c r="H145" s="169"/>
      <c r="I145" s="169"/>
      <c r="J145" s="169"/>
      <c r="K145" s="169"/>
      <c r="L145" s="169"/>
      <c r="M145" s="169"/>
      <c r="N145" s="169"/>
      <c r="O145" s="169"/>
      <c r="P145" s="169"/>
      <c r="Q145" s="169"/>
      <c r="R145" s="169"/>
      <c r="S145" s="169"/>
      <c r="T145" s="169"/>
      <c r="U145" s="169"/>
      <c r="W145" s="303">
        <v>244</v>
      </c>
      <c r="X145" s="304" t="s">
        <v>395</v>
      </c>
    </row>
    <row r="146" spans="1:24">
      <c r="A146" s="169"/>
      <c r="B146" s="169"/>
      <c r="C146" s="169"/>
      <c r="D146" s="169"/>
      <c r="E146" s="169"/>
      <c r="F146" s="169"/>
      <c r="G146" s="169"/>
      <c r="H146" s="169"/>
      <c r="I146" s="169"/>
      <c r="J146" s="169"/>
      <c r="K146" s="169"/>
      <c r="L146" s="169"/>
      <c r="M146" s="169"/>
      <c r="N146" s="169"/>
      <c r="O146" s="169"/>
      <c r="P146" s="169"/>
      <c r="Q146" s="169"/>
      <c r="R146" s="169"/>
      <c r="S146" s="169"/>
      <c r="T146" s="169"/>
      <c r="U146" s="169"/>
      <c r="W146" s="303">
        <v>245</v>
      </c>
      <c r="X146" s="304" t="s">
        <v>396</v>
      </c>
    </row>
    <row r="147" spans="1:24">
      <c r="A147" s="169"/>
      <c r="B147" s="169"/>
      <c r="C147" s="169"/>
      <c r="D147" s="169"/>
      <c r="E147" s="169"/>
      <c r="F147" s="169"/>
      <c r="G147" s="169"/>
      <c r="H147" s="169"/>
      <c r="I147" s="169"/>
      <c r="J147" s="169"/>
      <c r="K147" s="169"/>
      <c r="L147" s="169"/>
      <c r="M147" s="169"/>
      <c r="N147" s="169"/>
      <c r="O147" s="169"/>
      <c r="P147" s="169"/>
      <c r="Q147" s="169"/>
      <c r="R147" s="169"/>
      <c r="S147" s="169"/>
      <c r="T147" s="169"/>
      <c r="U147" s="169"/>
      <c r="W147" s="303">
        <v>246</v>
      </c>
      <c r="X147" s="304" t="s">
        <v>397</v>
      </c>
    </row>
    <row r="148" spans="1:24">
      <c r="A148" s="169"/>
      <c r="B148" s="169"/>
      <c r="C148" s="169"/>
      <c r="D148" s="169"/>
      <c r="E148" s="169"/>
      <c r="F148" s="169"/>
      <c r="G148" s="169"/>
      <c r="H148" s="169"/>
      <c r="I148" s="169"/>
      <c r="J148" s="169"/>
      <c r="K148" s="169"/>
      <c r="L148" s="169"/>
      <c r="M148" s="169"/>
      <c r="N148" s="169"/>
      <c r="O148" s="169"/>
      <c r="P148" s="169"/>
      <c r="Q148" s="169"/>
      <c r="R148" s="169"/>
      <c r="S148" s="169"/>
      <c r="T148" s="169"/>
      <c r="U148" s="169"/>
      <c r="W148" s="303">
        <v>247</v>
      </c>
      <c r="X148" s="304" t="s">
        <v>398</v>
      </c>
    </row>
    <row r="149" spans="1:24">
      <c r="A149" s="169"/>
      <c r="B149" s="169"/>
      <c r="C149" s="169"/>
      <c r="D149" s="169"/>
      <c r="E149" s="169"/>
      <c r="F149" s="169"/>
      <c r="G149" s="169"/>
      <c r="H149" s="169"/>
      <c r="I149" s="169"/>
      <c r="J149" s="169"/>
      <c r="K149" s="169"/>
      <c r="L149" s="169"/>
      <c r="M149" s="169"/>
      <c r="N149" s="169"/>
      <c r="O149" s="169"/>
      <c r="P149" s="169"/>
      <c r="Q149" s="169"/>
      <c r="R149" s="169"/>
      <c r="S149" s="169"/>
      <c r="T149" s="169"/>
      <c r="U149" s="169"/>
      <c r="W149" s="303">
        <v>248</v>
      </c>
      <c r="X149" s="304" t="s">
        <v>399</v>
      </c>
    </row>
    <row r="150" spans="1:24">
      <c r="A150" s="169"/>
      <c r="B150" s="169"/>
      <c r="C150" s="169"/>
      <c r="D150" s="169"/>
      <c r="E150" s="169"/>
      <c r="F150" s="169"/>
      <c r="G150" s="169"/>
      <c r="H150" s="169"/>
      <c r="I150" s="169"/>
      <c r="J150" s="169"/>
      <c r="K150" s="169"/>
      <c r="L150" s="169"/>
      <c r="M150" s="169"/>
      <c r="N150" s="169"/>
      <c r="O150" s="169"/>
      <c r="P150" s="169"/>
      <c r="Q150" s="169"/>
      <c r="R150" s="169"/>
      <c r="S150" s="169"/>
      <c r="T150" s="169"/>
      <c r="U150" s="169"/>
      <c r="W150" s="303">
        <v>249</v>
      </c>
      <c r="X150" s="304" t="s">
        <v>400</v>
      </c>
    </row>
    <row r="151" spans="1:24">
      <c r="A151" s="169"/>
      <c r="B151" s="169"/>
      <c r="C151" s="169"/>
      <c r="D151" s="169"/>
      <c r="E151" s="169"/>
      <c r="F151" s="169"/>
      <c r="G151" s="169"/>
      <c r="H151" s="169"/>
      <c r="I151" s="169"/>
      <c r="J151" s="169"/>
      <c r="K151" s="169"/>
      <c r="L151" s="169"/>
      <c r="M151" s="169"/>
      <c r="N151" s="169"/>
      <c r="O151" s="169"/>
      <c r="P151" s="169"/>
      <c r="Q151" s="169"/>
      <c r="R151" s="169"/>
      <c r="S151" s="169"/>
      <c r="T151" s="169"/>
      <c r="U151" s="169"/>
      <c r="W151" s="303">
        <v>250</v>
      </c>
      <c r="X151" s="304" t="s">
        <v>401</v>
      </c>
    </row>
    <row r="152" spans="1:24">
      <c r="A152" s="169"/>
      <c r="B152" s="169"/>
      <c r="C152" s="169"/>
      <c r="D152" s="169"/>
      <c r="E152" s="169"/>
      <c r="F152" s="169"/>
      <c r="G152" s="169"/>
      <c r="H152" s="169"/>
      <c r="I152" s="169"/>
      <c r="J152" s="169"/>
      <c r="K152" s="169"/>
      <c r="L152" s="169"/>
      <c r="M152" s="169"/>
      <c r="N152" s="169"/>
      <c r="O152" s="169"/>
      <c r="P152" s="169"/>
      <c r="Q152" s="169"/>
      <c r="R152" s="169"/>
      <c r="S152" s="169"/>
      <c r="T152" s="169"/>
      <c r="U152" s="169"/>
      <c r="W152" s="303">
        <v>251</v>
      </c>
      <c r="X152" s="304" t="s">
        <v>402</v>
      </c>
    </row>
    <row r="153" spans="1:24">
      <c r="A153" s="169"/>
      <c r="B153" s="169"/>
      <c r="C153" s="169"/>
      <c r="D153" s="169"/>
      <c r="E153" s="169"/>
      <c r="F153" s="169"/>
      <c r="G153" s="169"/>
      <c r="H153" s="169"/>
      <c r="I153" s="169"/>
      <c r="J153" s="169"/>
      <c r="K153" s="169"/>
      <c r="L153" s="169"/>
      <c r="M153" s="169"/>
      <c r="N153" s="169"/>
      <c r="O153" s="169"/>
      <c r="P153" s="169"/>
      <c r="Q153" s="169"/>
      <c r="R153" s="169"/>
      <c r="S153" s="169"/>
      <c r="T153" s="169"/>
      <c r="U153" s="169"/>
      <c r="W153" s="303">
        <v>252</v>
      </c>
      <c r="X153" s="304" t="s">
        <v>403</v>
      </c>
    </row>
    <row r="154" spans="1:24">
      <c r="A154" s="169"/>
      <c r="B154" s="169"/>
      <c r="C154" s="169"/>
      <c r="D154" s="169"/>
      <c r="E154" s="169"/>
      <c r="F154" s="169"/>
      <c r="G154" s="169"/>
      <c r="H154" s="169"/>
      <c r="I154" s="169"/>
      <c r="J154" s="169"/>
      <c r="K154" s="169"/>
      <c r="L154" s="169"/>
      <c r="M154" s="169"/>
      <c r="N154" s="169"/>
      <c r="O154" s="169"/>
      <c r="P154" s="169"/>
      <c r="Q154" s="169"/>
      <c r="R154" s="169"/>
      <c r="S154" s="169"/>
      <c r="T154" s="169"/>
      <c r="U154" s="169"/>
      <c r="W154" s="303">
        <v>253</v>
      </c>
      <c r="X154" s="304" t="s">
        <v>404</v>
      </c>
    </row>
    <row r="155" spans="1:24">
      <c r="A155" s="169"/>
      <c r="B155" s="169"/>
      <c r="C155" s="169"/>
      <c r="D155" s="169"/>
      <c r="E155" s="169"/>
      <c r="F155" s="169"/>
      <c r="G155" s="169"/>
      <c r="H155" s="169"/>
      <c r="I155" s="169"/>
      <c r="J155" s="169"/>
      <c r="K155" s="169"/>
      <c r="L155" s="169"/>
      <c r="M155" s="169"/>
      <c r="N155" s="169"/>
      <c r="O155" s="169"/>
      <c r="P155" s="169"/>
      <c r="Q155" s="169"/>
      <c r="R155" s="169"/>
      <c r="S155" s="169"/>
      <c r="T155" s="169"/>
      <c r="U155" s="169"/>
      <c r="W155" s="303">
        <v>254</v>
      </c>
      <c r="X155" s="304" t="s">
        <v>405</v>
      </c>
    </row>
    <row r="156" spans="1:24">
      <c r="A156" s="169"/>
      <c r="B156" s="169"/>
      <c r="C156" s="169"/>
      <c r="D156" s="169"/>
      <c r="E156" s="169"/>
      <c r="F156" s="169"/>
      <c r="G156" s="169"/>
      <c r="H156" s="169"/>
      <c r="I156" s="169"/>
      <c r="J156" s="169"/>
      <c r="K156" s="169"/>
      <c r="L156" s="169"/>
      <c r="M156" s="169"/>
      <c r="N156" s="169"/>
      <c r="O156" s="169"/>
      <c r="P156" s="169"/>
      <c r="Q156" s="169"/>
      <c r="R156" s="169"/>
      <c r="S156" s="169"/>
      <c r="T156" s="169"/>
      <c r="U156" s="169"/>
      <c r="W156" s="303">
        <v>255</v>
      </c>
      <c r="X156" s="304" t="s">
        <v>406</v>
      </c>
    </row>
    <row r="157" spans="1:24">
      <c r="A157" s="169"/>
      <c r="B157" s="169"/>
      <c r="C157" s="169"/>
      <c r="D157" s="169"/>
      <c r="E157" s="169"/>
      <c r="F157" s="169"/>
      <c r="G157" s="169"/>
      <c r="H157" s="169"/>
      <c r="I157" s="169"/>
      <c r="J157" s="169"/>
      <c r="K157" s="169"/>
      <c r="L157" s="169"/>
      <c r="M157" s="169"/>
      <c r="N157" s="169"/>
      <c r="O157" s="169"/>
      <c r="P157" s="169"/>
      <c r="Q157" s="169"/>
      <c r="R157" s="169"/>
      <c r="S157" s="169"/>
      <c r="T157" s="169"/>
      <c r="U157" s="169"/>
      <c r="W157" s="303">
        <v>256</v>
      </c>
      <c r="X157" s="304" t="s">
        <v>407</v>
      </c>
    </row>
    <row r="158" spans="1:24">
      <c r="A158" s="169"/>
      <c r="B158" s="169"/>
      <c r="C158" s="169"/>
      <c r="D158" s="169"/>
      <c r="E158" s="169"/>
      <c r="F158" s="169"/>
      <c r="G158" s="169"/>
      <c r="H158" s="169"/>
      <c r="I158" s="169"/>
      <c r="J158" s="169"/>
      <c r="K158" s="169"/>
      <c r="L158" s="169"/>
      <c r="M158" s="169"/>
      <c r="N158" s="169"/>
      <c r="O158" s="169"/>
      <c r="P158" s="169"/>
      <c r="Q158" s="169"/>
      <c r="R158" s="169"/>
      <c r="S158" s="169"/>
      <c r="T158" s="169"/>
      <c r="U158" s="169"/>
      <c r="W158" s="303">
        <v>257</v>
      </c>
      <c r="X158" s="304" t="s">
        <v>408</v>
      </c>
    </row>
    <row r="159" spans="1:24">
      <c r="A159" s="169"/>
      <c r="B159" s="169"/>
      <c r="C159" s="169"/>
      <c r="D159" s="169"/>
      <c r="E159" s="169"/>
      <c r="F159" s="169"/>
      <c r="G159" s="169"/>
      <c r="H159" s="169"/>
      <c r="I159" s="169"/>
      <c r="J159" s="169"/>
      <c r="K159" s="169"/>
      <c r="L159" s="169"/>
      <c r="M159" s="169"/>
      <c r="N159" s="169"/>
      <c r="O159" s="169"/>
      <c r="P159" s="169"/>
      <c r="Q159" s="169"/>
      <c r="R159" s="169"/>
      <c r="S159" s="169"/>
      <c r="T159" s="169"/>
      <c r="U159" s="169"/>
      <c r="W159" s="303">
        <v>258</v>
      </c>
      <c r="X159" s="304" t="s">
        <v>409</v>
      </c>
    </row>
    <row r="160" spans="1:24">
      <c r="A160" s="169"/>
      <c r="B160" s="169"/>
      <c r="C160" s="169"/>
      <c r="D160" s="169"/>
      <c r="E160" s="169"/>
      <c r="F160" s="169"/>
      <c r="G160" s="169"/>
      <c r="H160" s="169"/>
      <c r="I160" s="169"/>
      <c r="J160" s="169"/>
      <c r="K160" s="169"/>
      <c r="L160" s="169"/>
      <c r="M160" s="169"/>
      <c r="N160" s="169"/>
      <c r="O160" s="169"/>
      <c r="P160" s="169"/>
      <c r="Q160" s="169"/>
      <c r="R160" s="169"/>
      <c r="S160" s="169"/>
      <c r="T160" s="169"/>
      <c r="U160" s="169"/>
      <c r="W160" s="303">
        <v>259</v>
      </c>
      <c r="X160" s="304" t="s">
        <v>410</v>
      </c>
    </row>
    <row r="161" spans="1:24">
      <c r="A161" s="169"/>
      <c r="B161" s="169"/>
      <c r="C161" s="169"/>
      <c r="D161" s="169"/>
      <c r="E161" s="169"/>
      <c r="F161" s="169"/>
      <c r="G161" s="169"/>
      <c r="H161" s="169"/>
      <c r="I161" s="169"/>
      <c r="J161" s="169"/>
      <c r="K161" s="169"/>
      <c r="L161" s="169"/>
      <c r="M161" s="169"/>
      <c r="N161" s="169"/>
      <c r="O161" s="169"/>
      <c r="P161" s="169"/>
      <c r="Q161" s="169"/>
      <c r="R161" s="169"/>
      <c r="S161" s="169"/>
      <c r="T161" s="169"/>
      <c r="U161" s="169"/>
      <c r="W161" s="303">
        <v>260</v>
      </c>
      <c r="X161" s="304" t="s">
        <v>411</v>
      </c>
    </row>
    <row r="162" spans="1:24">
      <c r="A162" s="169"/>
      <c r="B162" s="169"/>
      <c r="C162" s="169"/>
      <c r="D162" s="169"/>
      <c r="E162" s="169"/>
      <c r="F162" s="169"/>
      <c r="G162" s="169"/>
      <c r="H162" s="169"/>
      <c r="I162" s="169"/>
      <c r="J162" s="169"/>
      <c r="K162" s="169"/>
      <c r="L162" s="169"/>
      <c r="M162" s="169"/>
      <c r="N162" s="169"/>
      <c r="O162" s="169"/>
      <c r="P162" s="169"/>
      <c r="Q162" s="169"/>
      <c r="R162" s="169"/>
      <c r="S162" s="169"/>
      <c r="T162" s="169"/>
      <c r="U162" s="169"/>
      <c r="W162" s="303">
        <v>261</v>
      </c>
      <c r="X162" s="304" t="s">
        <v>412</v>
      </c>
    </row>
    <row r="163" spans="1:24">
      <c r="A163" s="169"/>
      <c r="B163" s="169"/>
      <c r="C163" s="169"/>
      <c r="D163" s="169"/>
      <c r="E163" s="169"/>
      <c r="F163" s="169"/>
      <c r="G163" s="169"/>
      <c r="H163" s="169"/>
      <c r="I163" s="169"/>
      <c r="J163" s="169"/>
      <c r="K163" s="169"/>
      <c r="L163" s="169"/>
      <c r="M163" s="169"/>
      <c r="N163" s="169"/>
      <c r="O163" s="169"/>
      <c r="P163" s="169"/>
      <c r="Q163" s="169"/>
      <c r="R163" s="169"/>
      <c r="S163" s="169"/>
      <c r="T163" s="169"/>
      <c r="U163" s="169"/>
      <c r="W163" s="303">
        <v>262</v>
      </c>
      <c r="X163" s="304" t="s">
        <v>413</v>
      </c>
    </row>
    <row r="164" spans="1:24">
      <c r="A164" s="169"/>
      <c r="B164" s="169"/>
      <c r="C164" s="169"/>
      <c r="D164" s="169"/>
      <c r="E164" s="169"/>
      <c r="F164" s="169"/>
      <c r="G164" s="169"/>
      <c r="H164" s="169"/>
      <c r="I164" s="169"/>
      <c r="J164" s="169"/>
      <c r="K164" s="169"/>
      <c r="L164" s="169"/>
      <c r="M164" s="169"/>
      <c r="N164" s="169"/>
      <c r="O164" s="169"/>
      <c r="P164" s="169"/>
      <c r="Q164" s="169"/>
      <c r="R164" s="169"/>
      <c r="S164" s="169"/>
      <c r="T164" s="169"/>
      <c r="U164" s="169"/>
      <c r="W164" s="303">
        <v>263</v>
      </c>
      <c r="X164" s="304" t="s">
        <v>414</v>
      </c>
    </row>
    <row r="165" spans="1:24">
      <c r="A165" s="169"/>
      <c r="B165" s="169"/>
      <c r="C165" s="169"/>
      <c r="D165" s="169"/>
      <c r="E165" s="169"/>
      <c r="F165" s="169"/>
      <c r="G165" s="169"/>
      <c r="H165" s="169"/>
      <c r="I165" s="169"/>
      <c r="J165" s="169"/>
      <c r="K165" s="169"/>
      <c r="L165" s="169"/>
      <c r="M165" s="169"/>
      <c r="N165" s="169"/>
      <c r="O165" s="169"/>
      <c r="P165" s="169"/>
      <c r="Q165" s="169"/>
      <c r="R165" s="169"/>
      <c r="S165" s="169"/>
      <c r="T165" s="169"/>
      <c r="U165" s="169"/>
      <c r="W165" s="303">
        <v>264</v>
      </c>
      <c r="X165" s="304" t="s">
        <v>415</v>
      </c>
    </row>
    <row r="166" spans="1:24">
      <c r="A166" s="169"/>
      <c r="B166" s="169"/>
      <c r="C166" s="169"/>
      <c r="D166" s="169"/>
      <c r="E166" s="169"/>
      <c r="F166" s="169"/>
      <c r="G166" s="169"/>
      <c r="H166" s="169"/>
      <c r="I166" s="169"/>
      <c r="J166" s="169"/>
      <c r="K166" s="169"/>
      <c r="L166" s="169"/>
      <c r="M166" s="169"/>
      <c r="N166" s="169"/>
      <c r="O166" s="169"/>
      <c r="P166" s="169"/>
      <c r="Q166" s="169"/>
      <c r="R166" s="169"/>
      <c r="S166" s="169"/>
      <c r="T166" s="169"/>
      <c r="U166" s="169"/>
      <c r="W166" s="303">
        <v>265</v>
      </c>
      <c r="X166" s="304" t="s">
        <v>416</v>
      </c>
    </row>
    <row r="167" spans="1:24">
      <c r="A167" s="169"/>
      <c r="B167" s="169"/>
      <c r="C167" s="169"/>
      <c r="D167" s="169"/>
      <c r="E167" s="169"/>
      <c r="F167" s="169"/>
      <c r="G167" s="169"/>
      <c r="H167" s="169"/>
      <c r="I167" s="169"/>
      <c r="J167" s="169"/>
      <c r="K167" s="169"/>
      <c r="L167" s="169"/>
      <c r="M167" s="169"/>
      <c r="N167" s="169"/>
      <c r="O167" s="169"/>
      <c r="P167" s="169"/>
      <c r="Q167" s="169"/>
      <c r="R167" s="169"/>
      <c r="S167" s="169"/>
      <c r="T167" s="169"/>
      <c r="U167" s="169"/>
      <c r="W167" s="303">
        <v>266</v>
      </c>
      <c r="X167" s="304" t="s">
        <v>417</v>
      </c>
    </row>
    <row r="168" spans="1:24">
      <c r="A168" s="169"/>
      <c r="B168" s="169"/>
      <c r="C168" s="169"/>
      <c r="D168" s="169"/>
      <c r="E168" s="169"/>
      <c r="F168" s="169"/>
      <c r="G168" s="169"/>
      <c r="H168" s="169"/>
      <c r="I168" s="169"/>
      <c r="J168" s="169"/>
      <c r="K168" s="169"/>
      <c r="L168" s="169"/>
      <c r="M168" s="169"/>
      <c r="N168" s="169"/>
      <c r="O168" s="169"/>
      <c r="P168" s="169"/>
      <c r="Q168" s="169"/>
      <c r="R168" s="169"/>
      <c r="S168" s="169"/>
      <c r="T168" s="169"/>
      <c r="U168" s="169"/>
      <c r="W168" s="303">
        <v>267</v>
      </c>
      <c r="X168" s="304" t="s">
        <v>418</v>
      </c>
    </row>
    <row r="169" spans="1:24">
      <c r="A169" s="169"/>
      <c r="B169" s="169"/>
      <c r="C169" s="169"/>
      <c r="D169" s="169"/>
      <c r="E169" s="169"/>
      <c r="F169" s="169"/>
      <c r="G169" s="169"/>
      <c r="H169" s="169"/>
      <c r="I169" s="169"/>
      <c r="J169" s="169"/>
      <c r="K169" s="169"/>
      <c r="L169" s="169"/>
      <c r="M169" s="169"/>
      <c r="N169" s="169"/>
      <c r="O169" s="169"/>
      <c r="P169" s="169"/>
      <c r="Q169" s="169"/>
      <c r="R169" s="169"/>
      <c r="S169" s="169"/>
      <c r="T169" s="169"/>
      <c r="U169" s="169"/>
      <c r="W169" s="303">
        <v>268</v>
      </c>
      <c r="X169" s="304"/>
    </row>
    <row r="170" spans="1:24">
      <c r="A170" s="169"/>
      <c r="B170" s="169"/>
      <c r="C170" s="169"/>
      <c r="D170" s="169"/>
      <c r="E170" s="169"/>
      <c r="F170" s="169"/>
      <c r="G170" s="169"/>
      <c r="H170" s="169"/>
      <c r="I170" s="169"/>
      <c r="J170" s="169"/>
      <c r="K170" s="169"/>
      <c r="L170" s="169"/>
      <c r="M170" s="169"/>
      <c r="N170" s="169"/>
      <c r="O170" s="169"/>
      <c r="P170" s="169"/>
      <c r="Q170" s="169"/>
      <c r="R170" s="169"/>
      <c r="S170" s="169"/>
      <c r="T170" s="169"/>
      <c r="U170" s="169"/>
      <c r="W170" s="303">
        <v>269</v>
      </c>
      <c r="X170" s="304"/>
    </row>
    <row r="171" spans="1:24">
      <c r="A171" s="169"/>
      <c r="B171" s="169"/>
      <c r="C171" s="169"/>
      <c r="D171" s="169"/>
      <c r="E171" s="169"/>
      <c r="F171" s="169"/>
      <c r="G171" s="169"/>
      <c r="H171" s="169"/>
      <c r="I171" s="169"/>
      <c r="J171" s="169"/>
      <c r="K171" s="169"/>
      <c r="L171" s="169"/>
      <c r="M171" s="169"/>
      <c r="N171" s="169"/>
      <c r="O171" s="169"/>
      <c r="P171" s="169"/>
      <c r="Q171" s="169"/>
      <c r="R171" s="169"/>
      <c r="S171" s="169"/>
      <c r="T171" s="169"/>
      <c r="U171" s="169"/>
      <c r="W171" s="303">
        <v>270</v>
      </c>
      <c r="X171" s="304"/>
    </row>
    <row r="172" spans="1:24">
      <c r="A172" s="169"/>
      <c r="B172" s="169"/>
      <c r="C172" s="169"/>
      <c r="D172" s="169"/>
      <c r="E172" s="169"/>
      <c r="F172" s="169"/>
      <c r="G172" s="169"/>
      <c r="H172" s="169"/>
      <c r="I172" s="169"/>
      <c r="J172" s="169"/>
      <c r="K172" s="169"/>
      <c r="L172" s="169"/>
      <c r="M172" s="169"/>
      <c r="N172" s="169"/>
      <c r="O172" s="169"/>
      <c r="P172" s="169"/>
      <c r="Q172" s="169"/>
      <c r="R172" s="169"/>
      <c r="S172" s="169"/>
      <c r="T172" s="169"/>
      <c r="U172" s="169"/>
      <c r="W172" s="303">
        <v>271</v>
      </c>
      <c r="X172" s="304"/>
    </row>
    <row r="173" spans="1:24">
      <c r="W173" s="303">
        <v>272</v>
      </c>
      <c r="X173" s="304"/>
    </row>
    <row r="174" spans="1:24">
      <c r="W174" s="303">
        <v>273</v>
      </c>
      <c r="X174" s="304"/>
    </row>
    <row r="175" spans="1:24">
      <c r="W175" s="303">
        <v>274</v>
      </c>
      <c r="X175" s="304"/>
    </row>
    <row r="176" spans="1:24">
      <c r="W176" s="303">
        <v>275</v>
      </c>
      <c r="X176" s="304"/>
    </row>
    <row r="177" spans="23:24">
      <c r="W177" s="303">
        <v>276</v>
      </c>
      <c r="X177" s="304"/>
    </row>
    <row r="178" spans="23:24">
      <c r="W178" s="303">
        <v>277</v>
      </c>
      <c r="X178" s="304"/>
    </row>
    <row r="179" spans="23:24">
      <c r="W179" s="303">
        <v>278</v>
      </c>
      <c r="X179" s="304"/>
    </row>
    <row r="180" spans="23:24">
      <c r="W180" s="303">
        <v>279</v>
      </c>
      <c r="X180" s="304"/>
    </row>
    <row r="181" spans="23:24">
      <c r="W181" s="303">
        <v>280</v>
      </c>
      <c r="X181" s="304"/>
    </row>
    <row r="182" spans="23:24">
      <c r="W182" s="303">
        <v>281</v>
      </c>
      <c r="X182" s="304"/>
    </row>
    <row r="183" spans="23:24">
      <c r="W183" s="303">
        <v>282</v>
      </c>
      <c r="X183" s="304"/>
    </row>
    <row r="184" spans="23:24">
      <c r="W184" s="303">
        <v>283</v>
      </c>
      <c r="X184" s="304"/>
    </row>
    <row r="185" spans="23:24">
      <c r="W185" s="303">
        <v>284</v>
      </c>
      <c r="X185" s="304"/>
    </row>
    <row r="186" spans="23:24">
      <c r="W186" s="303">
        <v>285</v>
      </c>
      <c r="X186" s="304"/>
    </row>
    <row r="187" spans="23:24">
      <c r="W187" s="303">
        <v>286</v>
      </c>
      <c r="X187" s="304"/>
    </row>
    <row r="188" spans="23:24">
      <c r="W188" s="303">
        <v>287</v>
      </c>
      <c r="X188" s="304"/>
    </row>
    <row r="189" spans="23:24">
      <c r="W189" s="303">
        <v>288</v>
      </c>
      <c r="X189" s="304"/>
    </row>
    <row r="190" spans="23:24">
      <c r="W190" s="303">
        <v>289</v>
      </c>
      <c r="X190" s="304"/>
    </row>
    <row r="191" spans="23:24">
      <c r="W191" s="303">
        <v>290</v>
      </c>
      <c r="X191" s="304"/>
    </row>
    <row r="192" spans="23:24">
      <c r="W192" s="303">
        <v>291</v>
      </c>
      <c r="X192" s="304"/>
    </row>
    <row r="193" spans="23:24">
      <c r="W193" s="303">
        <v>292</v>
      </c>
      <c r="X193" s="304"/>
    </row>
    <row r="194" spans="23:24">
      <c r="W194" s="303">
        <v>293</v>
      </c>
      <c r="X194" s="304"/>
    </row>
    <row r="195" spans="23:24">
      <c r="W195" s="303">
        <v>294</v>
      </c>
      <c r="X195" s="304"/>
    </row>
    <row r="196" spans="23:24">
      <c r="W196" s="303">
        <v>295</v>
      </c>
      <c r="X196" s="304"/>
    </row>
    <row r="197" spans="23:24">
      <c r="W197" s="303">
        <v>296</v>
      </c>
      <c r="X197" s="304"/>
    </row>
    <row r="198" spans="23:24">
      <c r="W198" s="303">
        <v>297</v>
      </c>
      <c r="X198" s="304"/>
    </row>
    <row r="199" spans="23:24">
      <c r="W199" s="303">
        <v>298</v>
      </c>
      <c r="X199" s="304"/>
    </row>
    <row r="200" spans="23:24">
      <c r="W200" s="303">
        <v>299</v>
      </c>
      <c r="X200" s="304"/>
    </row>
    <row r="201" spans="23:24">
      <c r="W201" s="303">
        <v>300</v>
      </c>
      <c r="X201" s="304"/>
    </row>
    <row r="202" spans="23:24">
      <c r="W202" s="303">
        <v>301</v>
      </c>
      <c r="X202" s="304" t="s">
        <v>419</v>
      </c>
    </row>
    <row r="203" spans="23:24">
      <c r="W203" s="303">
        <v>302</v>
      </c>
      <c r="X203" s="304" t="s">
        <v>420</v>
      </c>
    </row>
    <row r="204" spans="23:24">
      <c r="W204" s="303">
        <v>303</v>
      </c>
      <c r="X204" s="304" t="s">
        <v>421</v>
      </c>
    </row>
    <row r="205" spans="23:24">
      <c r="W205" s="303">
        <v>304</v>
      </c>
      <c r="X205" s="304" t="s">
        <v>422</v>
      </c>
    </row>
    <row r="206" spans="23:24">
      <c r="W206" s="303">
        <v>305</v>
      </c>
      <c r="X206" s="304" t="s">
        <v>423</v>
      </c>
    </row>
    <row r="207" spans="23:24">
      <c r="W207" s="303">
        <v>306</v>
      </c>
      <c r="X207" s="304" t="s">
        <v>424</v>
      </c>
    </row>
    <row r="208" spans="23:24">
      <c r="W208" s="303">
        <v>307</v>
      </c>
      <c r="X208" s="304" t="s">
        <v>425</v>
      </c>
    </row>
    <row r="209" spans="23:24">
      <c r="W209" s="303">
        <v>308</v>
      </c>
      <c r="X209" s="304" t="s">
        <v>426</v>
      </c>
    </row>
    <row r="210" spans="23:24">
      <c r="W210" s="303">
        <v>309</v>
      </c>
      <c r="X210" s="304" t="s">
        <v>427</v>
      </c>
    </row>
    <row r="211" spans="23:24">
      <c r="W211" s="303">
        <v>310</v>
      </c>
      <c r="X211" s="304" t="s">
        <v>428</v>
      </c>
    </row>
    <row r="212" spans="23:24">
      <c r="W212" s="303">
        <v>311</v>
      </c>
      <c r="X212" s="304" t="s">
        <v>429</v>
      </c>
    </row>
    <row r="213" spans="23:24">
      <c r="W213" s="303">
        <v>312</v>
      </c>
      <c r="X213" s="304" t="s">
        <v>430</v>
      </c>
    </row>
    <row r="214" spans="23:24">
      <c r="W214" s="303">
        <v>313</v>
      </c>
      <c r="X214" s="304" t="s">
        <v>431</v>
      </c>
    </row>
    <row r="215" spans="23:24">
      <c r="W215" s="303">
        <v>314</v>
      </c>
      <c r="X215" s="304" t="s">
        <v>432</v>
      </c>
    </row>
    <row r="216" spans="23:24">
      <c r="W216" s="303">
        <v>315</v>
      </c>
      <c r="X216" s="304" t="s">
        <v>433</v>
      </c>
    </row>
    <row r="217" spans="23:24">
      <c r="W217" s="303">
        <v>316</v>
      </c>
      <c r="X217" s="304" t="s">
        <v>434</v>
      </c>
    </row>
    <row r="218" spans="23:24">
      <c r="W218" s="303">
        <v>317</v>
      </c>
      <c r="X218" s="304" t="s">
        <v>435</v>
      </c>
    </row>
    <row r="219" spans="23:24">
      <c r="W219" s="303">
        <v>318</v>
      </c>
      <c r="X219" s="304" t="s">
        <v>436</v>
      </c>
    </row>
    <row r="220" spans="23:24">
      <c r="W220" s="303">
        <v>319</v>
      </c>
      <c r="X220" s="304" t="s">
        <v>437</v>
      </c>
    </row>
    <row r="221" spans="23:24">
      <c r="W221" s="303">
        <v>320</v>
      </c>
      <c r="X221" s="304" t="s">
        <v>438</v>
      </c>
    </row>
    <row r="222" spans="23:24">
      <c r="W222" s="303">
        <v>321</v>
      </c>
      <c r="X222" s="304" t="s">
        <v>439</v>
      </c>
    </row>
    <row r="223" spans="23:24">
      <c r="W223" s="303">
        <v>322</v>
      </c>
      <c r="X223" s="304" t="s">
        <v>440</v>
      </c>
    </row>
    <row r="224" spans="23:24">
      <c r="W224" s="303">
        <v>323</v>
      </c>
      <c r="X224" s="304" t="s">
        <v>441</v>
      </c>
    </row>
    <row r="225" spans="23:24">
      <c r="W225" s="303">
        <v>324</v>
      </c>
      <c r="X225" s="304" t="s">
        <v>442</v>
      </c>
    </row>
    <row r="226" spans="23:24">
      <c r="W226" s="303">
        <v>325</v>
      </c>
      <c r="X226" s="304" t="s">
        <v>443</v>
      </c>
    </row>
    <row r="227" spans="23:24">
      <c r="W227" s="303">
        <v>326</v>
      </c>
      <c r="X227" s="304" t="s">
        <v>444</v>
      </c>
    </row>
    <row r="228" spans="23:24">
      <c r="W228" s="303">
        <v>327</v>
      </c>
      <c r="X228" s="304" t="s">
        <v>445</v>
      </c>
    </row>
    <row r="229" spans="23:24">
      <c r="W229" s="303">
        <v>328</v>
      </c>
      <c r="X229" s="304" t="s">
        <v>446</v>
      </c>
    </row>
    <row r="230" spans="23:24">
      <c r="W230" s="303">
        <v>329</v>
      </c>
      <c r="X230" s="304" t="s">
        <v>447</v>
      </c>
    </row>
    <row r="231" spans="23:24">
      <c r="W231" s="303">
        <v>330</v>
      </c>
      <c r="X231" s="304" t="s">
        <v>448</v>
      </c>
    </row>
    <row r="232" spans="23:24">
      <c r="W232" s="303">
        <v>331</v>
      </c>
      <c r="X232" s="304" t="s">
        <v>449</v>
      </c>
    </row>
    <row r="233" spans="23:24">
      <c r="W233" s="303">
        <v>332</v>
      </c>
      <c r="X233" s="304" t="s">
        <v>450</v>
      </c>
    </row>
    <row r="234" spans="23:24">
      <c r="W234" s="303">
        <v>333</v>
      </c>
      <c r="X234" s="304" t="s">
        <v>451</v>
      </c>
    </row>
    <row r="235" spans="23:24">
      <c r="W235" s="303">
        <v>334</v>
      </c>
      <c r="X235" s="304" t="s">
        <v>452</v>
      </c>
    </row>
    <row r="236" spans="23:24">
      <c r="W236" s="303">
        <v>335</v>
      </c>
      <c r="X236" s="304" t="s">
        <v>453</v>
      </c>
    </row>
    <row r="237" spans="23:24">
      <c r="W237" s="303">
        <v>336</v>
      </c>
      <c r="X237" s="304" t="s">
        <v>454</v>
      </c>
    </row>
    <row r="238" spans="23:24">
      <c r="W238" s="303">
        <v>337</v>
      </c>
      <c r="X238" s="304" t="s">
        <v>455</v>
      </c>
    </row>
    <row r="239" spans="23:24">
      <c r="W239" s="303">
        <v>338</v>
      </c>
      <c r="X239" s="304" t="s">
        <v>456</v>
      </c>
    </row>
    <row r="240" spans="23:24">
      <c r="W240" s="303">
        <v>339</v>
      </c>
      <c r="X240" s="304" t="s">
        <v>457</v>
      </c>
    </row>
    <row r="241" spans="23:24">
      <c r="W241" s="303">
        <v>340</v>
      </c>
      <c r="X241" s="304" t="s">
        <v>458</v>
      </c>
    </row>
    <row r="242" spans="23:24">
      <c r="W242" s="303">
        <v>341</v>
      </c>
      <c r="X242" s="304" t="s">
        <v>459</v>
      </c>
    </row>
    <row r="243" spans="23:24">
      <c r="W243" s="303">
        <v>342</v>
      </c>
      <c r="X243" s="304" t="s">
        <v>460</v>
      </c>
    </row>
    <row r="244" spans="23:24">
      <c r="W244" s="303">
        <v>343</v>
      </c>
      <c r="X244" s="304" t="s">
        <v>461</v>
      </c>
    </row>
    <row r="245" spans="23:24">
      <c r="W245" s="303">
        <v>344</v>
      </c>
      <c r="X245" s="304" t="s">
        <v>462</v>
      </c>
    </row>
    <row r="246" spans="23:24">
      <c r="W246" s="303">
        <v>345</v>
      </c>
      <c r="X246" s="304" t="s">
        <v>463</v>
      </c>
    </row>
    <row r="247" spans="23:24">
      <c r="W247" s="303">
        <v>346</v>
      </c>
      <c r="X247" s="304" t="s">
        <v>464</v>
      </c>
    </row>
    <row r="248" spans="23:24">
      <c r="W248" s="303">
        <v>347</v>
      </c>
      <c r="X248" s="304" t="s">
        <v>465</v>
      </c>
    </row>
    <row r="249" spans="23:24">
      <c r="W249" s="303">
        <v>348</v>
      </c>
      <c r="X249" s="304" t="s">
        <v>466</v>
      </c>
    </row>
    <row r="250" spans="23:24">
      <c r="W250" s="303">
        <v>349</v>
      </c>
      <c r="X250" s="304" t="s">
        <v>467</v>
      </c>
    </row>
    <row r="251" spans="23:24">
      <c r="W251" s="303">
        <v>350</v>
      </c>
      <c r="X251" s="304" t="s">
        <v>468</v>
      </c>
    </row>
    <row r="252" spans="23:24">
      <c r="W252" s="303">
        <v>351</v>
      </c>
      <c r="X252" s="304" t="s">
        <v>469</v>
      </c>
    </row>
    <row r="253" spans="23:24">
      <c r="W253" s="303">
        <v>352</v>
      </c>
      <c r="X253" s="304" t="s">
        <v>470</v>
      </c>
    </row>
    <row r="254" spans="23:24">
      <c r="W254" s="303">
        <v>353</v>
      </c>
      <c r="X254" s="304" t="s">
        <v>471</v>
      </c>
    </row>
    <row r="255" spans="23:24">
      <c r="W255" s="303">
        <v>354</v>
      </c>
      <c r="X255" s="304" t="s">
        <v>472</v>
      </c>
    </row>
    <row r="256" spans="23:24">
      <c r="W256" s="303">
        <v>355</v>
      </c>
      <c r="X256" s="304" t="s">
        <v>473</v>
      </c>
    </row>
    <row r="257" spans="23:24">
      <c r="W257" s="303">
        <v>356</v>
      </c>
      <c r="X257" s="304" t="s">
        <v>474</v>
      </c>
    </row>
    <row r="258" spans="23:24">
      <c r="W258" s="303">
        <v>357</v>
      </c>
      <c r="X258" s="304" t="s">
        <v>475</v>
      </c>
    </row>
    <row r="259" spans="23:24">
      <c r="W259" s="303">
        <v>358</v>
      </c>
      <c r="X259" s="304" t="s">
        <v>476</v>
      </c>
    </row>
    <row r="260" spans="23:24">
      <c r="W260" s="303">
        <v>359</v>
      </c>
      <c r="X260" s="304" t="s">
        <v>477</v>
      </c>
    </row>
    <row r="261" spans="23:24">
      <c r="W261" s="303">
        <v>360</v>
      </c>
      <c r="X261" s="304" t="s">
        <v>478</v>
      </c>
    </row>
    <row r="262" spans="23:24">
      <c r="W262" s="303">
        <v>361</v>
      </c>
      <c r="X262" s="304" t="s">
        <v>479</v>
      </c>
    </row>
    <row r="263" spans="23:24">
      <c r="W263" s="303">
        <v>362</v>
      </c>
      <c r="X263" s="304" t="s">
        <v>480</v>
      </c>
    </row>
    <row r="264" spans="23:24">
      <c r="W264" s="303">
        <v>363</v>
      </c>
      <c r="X264" s="304" t="s">
        <v>481</v>
      </c>
    </row>
    <row r="265" spans="23:24">
      <c r="W265" s="303">
        <v>364</v>
      </c>
      <c r="X265" s="304" t="s">
        <v>482</v>
      </c>
    </row>
    <row r="266" spans="23:24">
      <c r="W266" s="303">
        <v>365</v>
      </c>
      <c r="X266" s="304" t="s">
        <v>483</v>
      </c>
    </row>
    <row r="267" spans="23:24">
      <c r="W267" s="303">
        <v>366</v>
      </c>
      <c r="X267" s="304" t="s">
        <v>484</v>
      </c>
    </row>
    <row r="268" spans="23:24">
      <c r="W268" s="303">
        <v>367</v>
      </c>
      <c r="X268" s="304" t="s">
        <v>485</v>
      </c>
    </row>
    <row r="269" spans="23:24">
      <c r="W269" s="303">
        <v>368</v>
      </c>
      <c r="X269" s="304" t="s">
        <v>486</v>
      </c>
    </row>
    <row r="270" spans="23:24">
      <c r="W270" s="303">
        <v>369</v>
      </c>
      <c r="X270" s="304" t="s">
        <v>487</v>
      </c>
    </row>
    <row r="271" spans="23:24">
      <c r="W271" s="303">
        <v>370</v>
      </c>
      <c r="X271" s="304" t="s">
        <v>488</v>
      </c>
    </row>
    <row r="272" spans="23:24">
      <c r="W272" s="303">
        <v>371</v>
      </c>
      <c r="X272" s="304" t="s">
        <v>489</v>
      </c>
    </row>
    <row r="273" spans="23:24">
      <c r="W273" s="303">
        <v>372</v>
      </c>
      <c r="X273" s="304" t="s">
        <v>490</v>
      </c>
    </row>
    <row r="274" spans="23:24">
      <c r="W274" s="303">
        <v>373</v>
      </c>
      <c r="X274" s="304" t="s">
        <v>491</v>
      </c>
    </row>
    <row r="275" spans="23:24">
      <c r="W275" s="303">
        <v>374</v>
      </c>
      <c r="X275" s="304" t="s">
        <v>492</v>
      </c>
    </row>
    <row r="276" spans="23:24">
      <c r="W276" s="303">
        <v>375</v>
      </c>
      <c r="X276" s="304" t="s">
        <v>493</v>
      </c>
    </row>
    <row r="277" spans="23:24">
      <c r="W277" s="303">
        <v>376</v>
      </c>
      <c r="X277" s="304" t="s">
        <v>494</v>
      </c>
    </row>
    <row r="278" spans="23:24">
      <c r="W278" s="303">
        <v>377</v>
      </c>
      <c r="X278" s="304" t="s">
        <v>495</v>
      </c>
    </row>
    <row r="279" spans="23:24">
      <c r="W279" s="303">
        <v>378</v>
      </c>
      <c r="X279" s="304" t="s">
        <v>496</v>
      </c>
    </row>
    <row r="280" spans="23:24">
      <c r="W280" s="303">
        <v>379</v>
      </c>
      <c r="X280" s="304" t="s">
        <v>497</v>
      </c>
    </row>
    <row r="281" spans="23:24">
      <c r="W281" s="303">
        <v>380</v>
      </c>
      <c r="X281" s="304"/>
    </row>
    <row r="282" spans="23:24">
      <c r="W282" s="303">
        <v>381</v>
      </c>
      <c r="X282" s="304"/>
    </row>
    <row r="283" spans="23:24">
      <c r="W283" s="303">
        <v>382</v>
      </c>
      <c r="X283" s="304"/>
    </row>
    <row r="284" spans="23:24">
      <c r="W284" s="303">
        <v>383</v>
      </c>
      <c r="X284" s="304"/>
    </row>
    <row r="285" spans="23:24">
      <c r="W285" s="303">
        <v>384</v>
      </c>
      <c r="X285" s="304"/>
    </row>
    <row r="286" spans="23:24">
      <c r="W286" s="303">
        <v>385</v>
      </c>
      <c r="X286" s="304"/>
    </row>
    <row r="287" spans="23:24">
      <c r="W287" s="303">
        <v>386</v>
      </c>
      <c r="X287" s="304"/>
    </row>
    <row r="288" spans="23:24">
      <c r="W288" s="303">
        <v>387</v>
      </c>
      <c r="X288" s="304"/>
    </row>
    <row r="289" spans="23:24">
      <c r="W289" s="303">
        <v>388</v>
      </c>
      <c r="X289" s="304"/>
    </row>
    <row r="290" spans="23:24">
      <c r="W290" s="303">
        <v>389</v>
      </c>
      <c r="X290" s="304"/>
    </row>
    <row r="291" spans="23:24">
      <c r="W291" s="303">
        <v>390</v>
      </c>
      <c r="X291" s="304"/>
    </row>
    <row r="292" spans="23:24">
      <c r="W292" s="303">
        <v>391</v>
      </c>
      <c r="X292" s="304"/>
    </row>
    <row r="293" spans="23:24">
      <c r="W293" s="303">
        <v>392</v>
      </c>
      <c r="X293" s="304"/>
    </row>
    <row r="294" spans="23:24">
      <c r="W294" s="303">
        <v>393</v>
      </c>
      <c r="X294" s="304"/>
    </row>
    <row r="295" spans="23:24">
      <c r="W295" s="303">
        <v>394</v>
      </c>
      <c r="X295" s="304"/>
    </row>
    <row r="296" spans="23:24">
      <c r="W296" s="303">
        <v>395</v>
      </c>
      <c r="X296" s="304"/>
    </row>
    <row r="297" spans="23:24">
      <c r="W297" s="303">
        <v>396</v>
      </c>
      <c r="X297" s="304"/>
    </row>
    <row r="298" spans="23:24">
      <c r="W298" s="303">
        <v>397</v>
      </c>
      <c r="X298" s="304"/>
    </row>
    <row r="299" spans="23:24">
      <c r="W299" s="303">
        <v>398</v>
      </c>
      <c r="X299" s="304"/>
    </row>
    <row r="300" spans="23:24">
      <c r="W300" s="303">
        <v>399</v>
      </c>
      <c r="X300" s="304"/>
    </row>
    <row r="301" spans="23:24">
      <c r="W301" s="303">
        <v>400</v>
      </c>
      <c r="X301" s="304"/>
    </row>
    <row r="302" spans="23:24">
      <c r="W302" s="303">
        <v>401</v>
      </c>
      <c r="X302" s="304"/>
    </row>
    <row r="303" spans="23:24">
      <c r="W303" s="303">
        <v>402</v>
      </c>
      <c r="X303" s="304"/>
    </row>
    <row r="304" spans="23:24">
      <c r="W304" s="303">
        <v>403</v>
      </c>
      <c r="X304" s="304"/>
    </row>
    <row r="305" spans="23:24">
      <c r="W305" s="303">
        <v>404</v>
      </c>
      <c r="X305" s="304"/>
    </row>
    <row r="306" spans="23:24">
      <c r="W306" s="303">
        <v>405</v>
      </c>
      <c r="X306" s="304"/>
    </row>
    <row r="307" spans="23:24">
      <c r="W307" s="303">
        <v>406</v>
      </c>
      <c r="X307" s="304"/>
    </row>
    <row r="308" spans="23:24">
      <c r="W308" s="303">
        <v>407</v>
      </c>
      <c r="X308" s="304"/>
    </row>
    <row r="309" spans="23:24">
      <c r="W309" s="303">
        <v>408</v>
      </c>
      <c r="X309" s="304"/>
    </row>
    <row r="310" spans="23:24">
      <c r="W310" s="303">
        <v>409</v>
      </c>
      <c r="X310" s="304"/>
    </row>
    <row r="311" spans="23:24">
      <c r="W311" s="303">
        <v>410</v>
      </c>
      <c r="X311" s="304"/>
    </row>
    <row r="312" spans="23:24">
      <c r="W312" s="303">
        <v>411</v>
      </c>
      <c r="X312" s="304"/>
    </row>
    <row r="313" spans="23:24">
      <c r="W313" s="303">
        <v>412</v>
      </c>
      <c r="X313" s="304"/>
    </row>
    <row r="314" spans="23:24">
      <c r="W314" s="303">
        <v>413</v>
      </c>
      <c r="X314" s="304"/>
    </row>
    <row r="315" spans="23:24">
      <c r="W315" s="303">
        <v>414</v>
      </c>
      <c r="X315" s="304"/>
    </row>
    <row r="316" spans="23:24">
      <c r="W316" s="303">
        <v>415</v>
      </c>
      <c r="X316" s="304"/>
    </row>
    <row r="317" spans="23:24">
      <c r="W317" s="303">
        <v>416</v>
      </c>
      <c r="X317" s="304"/>
    </row>
    <row r="318" spans="23:24">
      <c r="W318" s="303">
        <v>417</v>
      </c>
      <c r="X318" s="304"/>
    </row>
    <row r="319" spans="23:24">
      <c r="W319" s="303">
        <v>418</v>
      </c>
      <c r="X319" s="304"/>
    </row>
    <row r="320" spans="23:24">
      <c r="W320" s="303">
        <v>419</v>
      </c>
      <c r="X320" s="304"/>
    </row>
    <row r="321" spans="23:24">
      <c r="W321" s="303">
        <v>420</v>
      </c>
      <c r="X321" s="304"/>
    </row>
    <row r="322" spans="23:24">
      <c r="W322" s="303">
        <v>421</v>
      </c>
      <c r="X322" s="304"/>
    </row>
    <row r="323" spans="23:24">
      <c r="W323" s="303">
        <v>422</v>
      </c>
      <c r="X323" s="304"/>
    </row>
    <row r="324" spans="23:24">
      <c r="W324" s="303">
        <v>423</v>
      </c>
      <c r="X324" s="304"/>
    </row>
    <row r="325" spans="23:24">
      <c r="W325" s="303">
        <v>424</v>
      </c>
      <c r="X325" s="304"/>
    </row>
    <row r="326" spans="23:24">
      <c r="W326" s="303">
        <v>425</v>
      </c>
      <c r="X326" s="304"/>
    </row>
    <row r="327" spans="23:24">
      <c r="W327" s="303">
        <v>426</v>
      </c>
      <c r="X327" s="304"/>
    </row>
    <row r="328" spans="23:24">
      <c r="W328" s="303">
        <v>427</v>
      </c>
      <c r="X328" s="304"/>
    </row>
    <row r="329" spans="23:24">
      <c r="W329" s="303">
        <v>428</v>
      </c>
      <c r="X329" s="304"/>
    </row>
    <row r="330" spans="23:24">
      <c r="W330" s="303">
        <v>429</v>
      </c>
      <c r="X330" s="304"/>
    </row>
    <row r="331" spans="23:24">
      <c r="W331" s="303">
        <v>430</v>
      </c>
      <c r="X331" s="304"/>
    </row>
    <row r="332" spans="23:24">
      <c r="W332" s="303">
        <v>431</v>
      </c>
      <c r="X332" s="304"/>
    </row>
    <row r="333" spans="23:24">
      <c r="W333" s="303">
        <v>432</v>
      </c>
      <c r="X333" s="304"/>
    </row>
    <row r="334" spans="23:24">
      <c r="W334" s="303">
        <v>433</v>
      </c>
      <c r="X334" s="304"/>
    </row>
    <row r="335" spans="23:24">
      <c r="W335" s="303">
        <v>434</v>
      </c>
      <c r="X335" s="304"/>
    </row>
    <row r="336" spans="23:24">
      <c r="W336" s="303">
        <v>435</v>
      </c>
      <c r="X336" s="304"/>
    </row>
    <row r="337" spans="23:24">
      <c r="W337" s="303">
        <v>436</v>
      </c>
      <c r="X337" s="304"/>
    </row>
    <row r="338" spans="23:24">
      <c r="W338" s="303">
        <v>437</v>
      </c>
      <c r="X338" s="304"/>
    </row>
    <row r="339" spans="23:24">
      <c r="W339" s="303">
        <v>438</v>
      </c>
      <c r="X339" s="304"/>
    </row>
    <row r="340" spans="23:24">
      <c r="W340" s="303">
        <v>439</v>
      </c>
      <c r="X340" s="304"/>
    </row>
    <row r="341" spans="23:24">
      <c r="W341" s="303">
        <v>440</v>
      </c>
      <c r="X341" s="304"/>
    </row>
    <row r="342" spans="23:24">
      <c r="W342" s="303">
        <v>441</v>
      </c>
      <c r="X342" s="304"/>
    </row>
    <row r="343" spans="23:24">
      <c r="W343" s="303">
        <v>442</v>
      </c>
      <c r="X343" s="304"/>
    </row>
    <row r="344" spans="23:24">
      <c r="W344" s="303">
        <v>443</v>
      </c>
      <c r="X344" s="304"/>
    </row>
    <row r="345" spans="23:24">
      <c r="W345" s="303">
        <v>444</v>
      </c>
      <c r="X345" s="304"/>
    </row>
    <row r="346" spans="23:24">
      <c r="W346" s="303">
        <v>445</v>
      </c>
      <c r="X346" s="304"/>
    </row>
    <row r="347" spans="23:24">
      <c r="W347" s="303">
        <v>446</v>
      </c>
      <c r="X347" s="304"/>
    </row>
    <row r="348" spans="23:24">
      <c r="W348" s="303">
        <v>447</v>
      </c>
      <c r="X348" s="304"/>
    </row>
    <row r="349" spans="23:24">
      <c r="W349" s="303">
        <v>448</v>
      </c>
      <c r="X349" s="304"/>
    </row>
    <row r="350" spans="23:24">
      <c r="W350" s="303">
        <v>449</v>
      </c>
      <c r="X350" s="304"/>
    </row>
    <row r="351" spans="23:24">
      <c r="W351" s="303">
        <v>450</v>
      </c>
      <c r="X351" s="304"/>
    </row>
    <row r="352" spans="23:24">
      <c r="W352" s="303">
        <v>451</v>
      </c>
      <c r="X352" s="304"/>
    </row>
    <row r="353" spans="23:24">
      <c r="W353" s="303">
        <v>452</v>
      </c>
      <c r="X353" s="304"/>
    </row>
    <row r="354" spans="23:24">
      <c r="W354" s="303">
        <v>453</v>
      </c>
      <c r="X354" s="304"/>
    </row>
    <row r="355" spans="23:24">
      <c r="W355" s="303">
        <v>454</v>
      </c>
      <c r="X355" s="304"/>
    </row>
    <row r="356" spans="23:24">
      <c r="W356" s="303">
        <v>455</v>
      </c>
      <c r="X356" s="304"/>
    </row>
    <row r="357" spans="23:24">
      <c r="W357" s="303">
        <v>456</v>
      </c>
      <c r="X357" s="304"/>
    </row>
    <row r="358" spans="23:24">
      <c r="W358" s="303">
        <v>457</v>
      </c>
      <c r="X358" s="304"/>
    </row>
    <row r="359" spans="23:24">
      <c r="W359" s="303">
        <v>458</v>
      </c>
      <c r="X359" s="304"/>
    </row>
    <row r="360" spans="23:24">
      <c r="W360" s="303">
        <v>459</v>
      </c>
      <c r="X360" s="304"/>
    </row>
    <row r="361" spans="23:24">
      <c r="W361" s="303">
        <v>460</v>
      </c>
      <c r="X361" s="304"/>
    </row>
    <row r="362" spans="23:24">
      <c r="W362" s="303">
        <v>461</v>
      </c>
      <c r="X362" s="304"/>
    </row>
    <row r="363" spans="23:24">
      <c r="W363" s="303">
        <v>462</v>
      </c>
      <c r="X363" s="304"/>
    </row>
    <row r="364" spans="23:24">
      <c r="W364" s="303">
        <v>463</v>
      </c>
      <c r="X364" s="304"/>
    </row>
    <row r="365" spans="23:24">
      <c r="W365" s="303">
        <v>464</v>
      </c>
      <c r="X365" s="304"/>
    </row>
    <row r="366" spans="23:24">
      <c r="W366" s="303">
        <v>465</v>
      </c>
      <c r="X366" s="304"/>
    </row>
    <row r="367" spans="23:24">
      <c r="W367" s="303">
        <v>466</v>
      </c>
      <c r="X367" s="304"/>
    </row>
    <row r="368" spans="23:24">
      <c r="W368" s="303">
        <v>467</v>
      </c>
      <c r="X368" s="304"/>
    </row>
    <row r="369" spans="23:24">
      <c r="W369" s="303">
        <v>468</v>
      </c>
      <c r="X369" s="304"/>
    </row>
    <row r="370" spans="23:24">
      <c r="W370" s="303">
        <v>469</v>
      </c>
      <c r="X370" s="304"/>
    </row>
    <row r="371" spans="23:24">
      <c r="W371" s="303">
        <v>470</v>
      </c>
      <c r="X371" s="304"/>
    </row>
  </sheetData>
  <sheetProtection password="CC02" sheet="1" objects="1" scenarios="1"/>
  <phoneticPr fontId="1"/>
  <conditionalFormatting sqref="A53:D279">
    <cfRule type="expression" dxfId="1" priority="7" stopIfTrue="1">
      <formula>NOT(ISBLANK($C53))</formula>
    </cfRule>
  </conditionalFormatting>
  <conditionalFormatting sqref="E53:H273">
    <cfRule type="expression" dxfId="0" priority="13" stopIfTrue="1">
      <formula>NOT(ISBLANK($G53))</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Z34"/>
  <sheetViews>
    <sheetView workbookViewId="0">
      <selection activeCell="Z10" sqref="Z10"/>
    </sheetView>
  </sheetViews>
  <sheetFormatPr defaultRowHeight="11.25"/>
  <cols>
    <col min="1" max="1" width="4.5" style="78" customWidth="1"/>
    <col min="2" max="2" width="17.125" style="78" customWidth="1"/>
    <col min="3" max="3" width="7.75" style="78" customWidth="1"/>
    <col min="4" max="15" width="4.5" style="78" customWidth="1"/>
    <col min="16" max="16" width="2.75" style="79" customWidth="1"/>
    <col min="17" max="17" width="6" style="78" customWidth="1"/>
    <col min="18" max="18" width="15.625" style="80" customWidth="1"/>
    <col min="19" max="19" width="6.25" style="80" customWidth="1"/>
    <col min="20" max="20" width="6.25" style="79" customWidth="1"/>
    <col min="21" max="21" width="8.5" style="79" customWidth="1"/>
    <col min="22" max="22" width="6" style="78" customWidth="1"/>
    <col min="23" max="23" width="15.625" style="80" customWidth="1"/>
    <col min="24" max="24" width="6.25" style="80" customWidth="1"/>
    <col min="25" max="25" width="7.375" style="79" customWidth="1"/>
    <col min="26" max="26" width="8.5" style="79" customWidth="1"/>
    <col min="27" max="27" width="6.375" style="79" customWidth="1"/>
    <col min="28" max="16384" width="9" style="79"/>
  </cols>
  <sheetData>
    <row r="1" spans="1:24" ht="15.75" customHeight="1">
      <c r="A1" s="77" t="s">
        <v>116</v>
      </c>
    </row>
    <row r="2" spans="1:24" s="83" customFormat="1" ht="12.75" customHeight="1">
      <c r="A2" s="81" t="s">
        <v>121</v>
      </c>
      <c r="B2" s="81"/>
      <c r="C2" s="82"/>
      <c r="D2" s="82"/>
      <c r="E2" s="82"/>
      <c r="F2" s="82"/>
      <c r="G2" s="82"/>
      <c r="H2" s="82"/>
      <c r="I2" s="82"/>
      <c r="J2" s="82"/>
      <c r="K2" s="82"/>
      <c r="L2" s="82"/>
      <c r="M2" s="82"/>
      <c r="N2" s="82"/>
      <c r="O2" s="82"/>
      <c r="P2" s="114"/>
      <c r="Q2" s="82"/>
      <c r="R2" s="81"/>
      <c r="S2" s="81"/>
      <c r="V2" s="82"/>
      <c r="W2" s="81"/>
    </row>
    <row r="3" spans="1:24" ht="16.5" customHeight="1" thickBot="1">
      <c r="X3" s="79"/>
    </row>
    <row r="4" spans="1:24" ht="23.25" customHeight="1" thickBot="1">
      <c r="B4" s="642" t="s">
        <v>137</v>
      </c>
      <c r="C4" s="643"/>
      <c r="D4" s="644">
        <f>D18+S10</f>
        <v>0</v>
      </c>
      <c r="E4" s="645"/>
      <c r="F4" s="645"/>
      <c r="G4" s="645"/>
      <c r="H4" s="646"/>
      <c r="X4" s="79"/>
    </row>
    <row r="5" spans="1:24" ht="16.5" customHeight="1" thickBot="1">
      <c r="X5" s="79"/>
    </row>
    <row r="6" spans="1:24" s="146" customFormat="1" ht="19.5" customHeight="1">
      <c r="A6" s="145"/>
      <c r="B6" s="649" t="s">
        <v>134</v>
      </c>
      <c r="C6" s="650"/>
      <c r="D6" s="650"/>
      <c r="E6" s="650"/>
      <c r="F6" s="650"/>
      <c r="G6" s="650"/>
      <c r="H6" s="651"/>
      <c r="I6" s="145"/>
      <c r="J6" s="145"/>
      <c r="K6" s="145"/>
      <c r="L6" s="145"/>
      <c r="M6" s="145"/>
      <c r="N6" s="145"/>
      <c r="O6" s="145"/>
      <c r="Q6" s="649" t="s">
        <v>135</v>
      </c>
      <c r="R6" s="650"/>
      <c r="S6" s="650"/>
      <c r="T6" s="650"/>
      <c r="U6" s="650"/>
      <c r="V6" s="651"/>
      <c r="W6" s="147"/>
    </row>
    <row r="7" spans="1:24" ht="12.75" customHeight="1">
      <c r="B7" s="84" t="s">
        <v>111</v>
      </c>
      <c r="C7" s="137" t="s">
        <v>119</v>
      </c>
      <c r="D7" s="647" t="s">
        <v>110</v>
      </c>
      <c r="E7" s="647"/>
      <c r="F7" s="652" t="s">
        <v>103</v>
      </c>
      <c r="G7" s="653"/>
      <c r="H7" s="654"/>
      <c r="Q7" s="673" t="s">
        <v>111</v>
      </c>
      <c r="R7" s="670"/>
      <c r="S7" s="670" t="s">
        <v>133</v>
      </c>
      <c r="T7" s="670"/>
      <c r="U7" s="670" t="s">
        <v>103</v>
      </c>
      <c r="V7" s="672"/>
      <c r="X7" s="79"/>
    </row>
    <row r="8" spans="1:24" ht="17.25" customHeight="1">
      <c r="B8" s="85" t="s">
        <v>101</v>
      </c>
      <c r="C8" s="86">
        <f>E24</f>
        <v>0</v>
      </c>
      <c r="D8" s="648">
        <v>500</v>
      </c>
      <c r="E8" s="648"/>
      <c r="F8" s="655">
        <f>C8*D8</f>
        <v>0</v>
      </c>
      <c r="G8" s="655"/>
      <c r="H8" s="656"/>
      <c r="N8" s="79"/>
      <c r="O8" s="79"/>
      <c r="P8" s="78"/>
      <c r="Q8" s="674" t="s">
        <v>106</v>
      </c>
      <c r="R8" s="675"/>
      <c r="S8" s="671">
        <f>T24</f>
        <v>0</v>
      </c>
      <c r="T8" s="671"/>
      <c r="U8" s="655">
        <f>U24</f>
        <v>0</v>
      </c>
      <c r="V8" s="656"/>
      <c r="W8" s="79"/>
      <c r="X8" s="79"/>
    </row>
    <row r="9" spans="1:24" ht="17.25" customHeight="1">
      <c r="B9" s="85" t="s">
        <v>102</v>
      </c>
      <c r="C9" s="86">
        <f>K24</f>
        <v>0</v>
      </c>
      <c r="D9" s="648">
        <v>500</v>
      </c>
      <c r="E9" s="648"/>
      <c r="F9" s="655">
        <f t="shared" ref="F9:F17" si="0">C9*D9</f>
        <v>0</v>
      </c>
      <c r="G9" s="655"/>
      <c r="H9" s="656"/>
      <c r="N9" s="79"/>
      <c r="O9" s="79"/>
      <c r="P9" s="78"/>
      <c r="Q9" s="674" t="s">
        <v>107</v>
      </c>
      <c r="R9" s="675"/>
      <c r="S9" s="671">
        <f>Y24</f>
        <v>0</v>
      </c>
      <c r="T9" s="671"/>
      <c r="U9" s="655">
        <f>Z24</f>
        <v>0</v>
      </c>
      <c r="V9" s="656"/>
      <c r="W9" s="79"/>
      <c r="X9" s="79"/>
    </row>
    <row r="10" spans="1:24" ht="17.25" customHeight="1" thickBot="1">
      <c r="B10" s="85" t="s">
        <v>93</v>
      </c>
      <c r="C10" s="86">
        <f>F24</f>
        <v>0</v>
      </c>
      <c r="D10" s="648">
        <v>500</v>
      </c>
      <c r="E10" s="648"/>
      <c r="F10" s="655">
        <f t="shared" si="0"/>
        <v>0</v>
      </c>
      <c r="G10" s="655"/>
      <c r="H10" s="656"/>
      <c r="N10" s="79"/>
      <c r="O10" s="79"/>
      <c r="P10" s="78"/>
      <c r="Q10" s="660" t="s">
        <v>136</v>
      </c>
      <c r="R10" s="661"/>
      <c r="S10" s="668">
        <f>SUM(U8:U9)</f>
        <v>0</v>
      </c>
      <c r="T10" s="668"/>
      <c r="U10" s="668"/>
      <c r="V10" s="669"/>
      <c r="W10" s="79"/>
      <c r="X10" s="79"/>
    </row>
    <row r="11" spans="1:24" ht="17.25" customHeight="1">
      <c r="B11" s="85" t="s">
        <v>94</v>
      </c>
      <c r="C11" s="86">
        <f>L24</f>
        <v>0</v>
      </c>
      <c r="D11" s="648">
        <v>500</v>
      </c>
      <c r="E11" s="648"/>
      <c r="F11" s="655">
        <f t="shared" si="0"/>
        <v>0</v>
      </c>
      <c r="G11" s="655"/>
      <c r="H11" s="656"/>
      <c r="N11" s="79"/>
      <c r="O11" s="79"/>
      <c r="P11" s="78"/>
      <c r="Q11" s="80"/>
      <c r="R11" s="79"/>
      <c r="S11" s="79"/>
      <c r="T11" s="78"/>
      <c r="U11" s="78"/>
      <c r="V11" s="80"/>
      <c r="W11" s="79"/>
      <c r="X11" s="79"/>
    </row>
    <row r="12" spans="1:24" ht="17.25" customHeight="1">
      <c r="B12" s="85" t="s">
        <v>95</v>
      </c>
      <c r="C12" s="86">
        <f>G24</f>
        <v>0</v>
      </c>
      <c r="D12" s="648">
        <v>500</v>
      </c>
      <c r="E12" s="648"/>
      <c r="F12" s="655">
        <f t="shared" si="0"/>
        <v>0</v>
      </c>
      <c r="G12" s="655"/>
      <c r="H12" s="656"/>
      <c r="N12" s="79"/>
      <c r="O12" s="79"/>
      <c r="P12" s="78"/>
      <c r="Q12" s="80"/>
      <c r="R12" s="79"/>
      <c r="S12" s="79"/>
      <c r="T12" s="78"/>
      <c r="U12" s="78"/>
      <c r="V12" s="80"/>
      <c r="W12" s="79"/>
      <c r="X12" s="79"/>
    </row>
    <row r="13" spans="1:24" ht="17.25" customHeight="1">
      <c r="B13" s="85" t="s">
        <v>96</v>
      </c>
      <c r="C13" s="86">
        <f>M24</f>
        <v>0</v>
      </c>
      <c r="D13" s="648">
        <v>500</v>
      </c>
      <c r="E13" s="648"/>
      <c r="F13" s="655">
        <f t="shared" si="0"/>
        <v>0</v>
      </c>
      <c r="G13" s="655"/>
      <c r="H13" s="656"/>
      <c r="N13" s="79"/>
      <c r="O13" s="79"/>
      <c r="P13" s="78"/>
      <c r="Q13" s="80"/>
      <c r="R13" s="79"/>
      <c r="S13" s="79"/>
      <c r="T13" s="78"/>
      <c r="U13" s="78"/>
      <c r="V13" s="80"/>
      <c r="W13" s="79"/>
      <c r="X13" s="79"/>
    </row>
    <row r="14" spans="1:24" ht="17.25" customHeight="1">
      <c r="B14" s="85" t="s">
        <v>97</v>
      </c>
      <c r="C14" s="86">
        <f>H24</f>
        <v>0</v>
      </c>
      <c r="D14" s="648">
        <v>800</v>
      </c>
      <c r="E14" s="648"/>
      <c r="F14" s="655">
        <f t="shared" si="0"/>
        <v>0</v>
      </c>
      <c r="G14" s="655"/>
      <c r="H14" s="656"/>
      <c r="N14" s="79"/>
      <c r="O14" s="79"/>
      <c r="P14" s="78"/>
      <c r="Q14" s="80"/>
      <c r="R14" s="79"/>
      <c r="S14" s="79"/>
      <c r="T14" s="78"/>
      <c r="U14" s="78"/>
      <c r="V14" s="80"/>
      <c r="W14" s="79"/>
      <c r="X14" s="79"/>
    </row>
    <row r="15" spans="1:24" ht="17.25" customHeight="1">
      <c r="B15" s="85" t="s">
        <v>98</v>
      </c>
      <c r="C15" s="86">
        <f>N24</f>
        <v>0</v>
      </c>
      <c r="D15" s="648">
        <v>800</v>
      </c>
      <c r="E15" s="648"/>
      <c r="F15" s="655">
        <f t="shared" si="0"/>
        <v>0</v>
      </c>
      <c r="G15" s="655"/>
      <c r="H15" s="656"/>
      <c r="N15" s="79"/>
      <c r="O15" s="79"/>
      <c r="P15" s="78"/>
      <c r="Q15" s="80"/>
      <c r="R15" s="79"/>
      <c r="S15" s="79"/>
      <c r="T15" s="78"/>
      <c r="U15" s="78"/>
      <c r="V15" s="80"/>
      <c r="W15" s="79"/>
      <c r="X15" s="79"/>
    </row>
    <row r="16" spans="1:24" ht="17.25" customHeight="1">
      <c r="B16" s="85" t="s">
        <v>99</v>
      </c>
      <c r="C16" s="86">
        <f>I24</f>
        <v>0</v>
      </c>
      <c r="D16" s="648">
        <v>800</v>
      </c>
      <c r="E16" s="648"/>
      <c r="F16" s="655">
        <f t="shared" si="0"/>
        <v>0</v>
      </c>
      <c r="G16" s="655"/>
      <c r="H16" s="656"/>
      <c r="K16" s="87"/>
      <c r="N16" s="79"/>
      <c r="O16" s="79"/>
      <c r="P16" s="78"/>
      <c r="Q16" s="80"/>
      <c r="R16" s="79"/>
      <c r="S16" s="79"/>
      <c r="T16" s="78"/>
      <c r="U16" s="78"/>
      <c r="V16" s="80"/>
      <c r="W16" s="79"/>
      <c r="X16" s="79"/>
    </row>
    <row r="17" spans="1:26" ht="17.25" customHeight="1">
      <c r="B17" s="85" t="s">
        <v>100</v>
      </c>
      <c r="C17" s="86">
        <f>O24</f>
        <v>0</v>
      </c>
      <c r="D17" s="648">
        <v>800</v>
      </c>
      <c r="E17" s="648"/>
      <c r="F17" s="655">
        <f t="shared" si="0"/>
        <v>0</v>
      </c>
      <c r="G17" s="655"/>
      <c r="H17" s="656"/>
      <c r="N17" s="79"/>
      <c r="O17" s="79"/>
      <c r="P17" s="78"/>
      <c r="Q17" s="80"/>
      <c r="R17" s="79"/>
      <c r="S17" s="79"/>
      <c r="T17" s="78"/>
      <c r="U17" s="78"/>
      <c r="V17" s="80"/>
      <c r="W17" s="79"/>
      <c r="X17" s="79"/>
    </row>
    <row r="18" spans="1:26" s="89" customFormat="1" ht="19.5" customHeight="1" thickBot="1">
      <c r="A18" s="88"/>
      <c r="B18" s="679" t="s">
        <v>136</v>
      </c>
      <c r="C18" s="661"/>
      <c r="D18" s="668">
        <f>SUM(F8:G17)</f>
        <v>0</v>
      </c>
      <c r="E18" s="668"/>
      <c r="F18" s="668"/>
      <c r="G18" s="668"/>
      <c r="H18" s="669"/>
      <c r="I18" s="88"/>
      <c r="J18" s="88"/>
      <c r="K18" s="88"/>
      <c r="L18" s="88"/>
      <c r="M18" s="88"/>
      <c r="P18" s="88"/>
      <c r="Q18" s="90"/>
      <c r="T18" s="88"/>
      <c r="U18" s="88"/>
      <c r="V18" s="90"/>
    </row>
    <row r="19" spans="1:26" ht="12.75" customHeight="1">
      <c r="B19" s="91"/>
      <c r="C19" s="91"/>
      <c r="D19" s="92"/>
      <c r="E19" s="93"/>
    </row>
    <row r="20" spans="1:26" ht="13.5" customHeight="1">
      <c r="A20" s="94" t="s">
        <v>117</v>
      </c>
      <c r="B20" s="91"/>
      <c r="C20" s="91"/>
      <c r="D20" s="92"/>
      <c r="E20" s="93"/>
    </row>
    <row r="21" spans="1:26" ht="17.25" customHeight="1">
      <c r="A21" s="659" t="s">
        <v>74</v>
      </c>
      <c r="B21" s="659"/>
      <c r="C21" s="95"/>
      <c r="D21" s="96"/>
      <c r="E21" s="96"/>
      <c r="F21" s="96"/>
      <c r="G21" s="96"/>
      <c r="H21" s="96"/>
      <c r="I21" s="96"/>
      <c r="J21" s="96"/>
      <c r="K21" s="96"/>
      <c r="L21" s="96"/>
      <c r="M21" s="96"/>
      <c r="N21" s="96"/>
      <c r="O21" s="96"/>
      <c r="P21" s="97"/>
      <c r="Q21" s="659" t="s">
        <v>75</v>
      </c>
      <c r="R21" s="659"/>
      <c r="S21" s="110"/>
      <c r="T21" s="78"/>
      <c r="U21" s="78"/>
      <c r="V21" s="98"/>
      <c r="W21" s="99"/>
      <c r="X21" s="99"/>
      <c r="Y21" s="109"/>
      <c r="Z21" s="109" t="s">
        <v>125</v>
      </c>
    </row>
    <row r="22" spans="1:26" ht="17.25" customHeight="1">
      <c r="A22" s="676" t="s">
        <v>120</v>
      </c>
      <c r="B22" s="680" t="s">
        <v>112</v>
      </c>
      <c r="C22" s="676" t="s">
        <v>115</v>
      </c>
      <c r="D22" s="682" t="s">
        <v>113</v>
      </c>
      <c r="E22" s="663"/>
      <c r="F22" s="663"/>
      <c r="G22" s="663"/>
      <c r="H22" s="663"/>
      <c r="I22" s="664"/>
      <c r="J22" s="678" t="s">
        <v>114</v>
      </c>
      <c r="K22" s="666"/>
      <c r="L22" s="666"/>
      <c r="M22" s="666"/>
      <c r="N22" s="666"/>
      <c r="O22" s="667"/>
      <c r="Q22" s="662" t="s">
        <v>113</v>
      </c>
      <c r="R22" s="663"/>
      <c r="S22" s="663"/>
      <c r="T22" s="663"/>
      <c r="U22" s="664"/>
      <c r="V22" s="665" t="s">
        <v>114</v>
      </c>
      <c r="W22" s="666"/>
      <c r="X22" s="666"/>
      <c r="Y22" s="666"/>
      <c r="Z22" s="667"/>
    </row>
    <row r="23" spans="1:26" ht="17.25" customHeight="1">
      <c r="A23" s="677"/>
      <c r="B23" s="681"/>
      <c r="C23" s="677"/>
      <c r="D23" s="100" t="s">
        <v>89</v>
      </c>
      <c r="E23" s="101" t="s">
        <v>88</v>
      </c>
      <c r="F23" s="101" t="s">
        <v>70</v>
      </c>
      <c r="G23" s="101" t="s">
        <v>71</v>
      </c>
      <c r="H23" s="102" t="s">
        <v>105</v>
      </c>
      <c r="I23" s="102" t="s">
        <v>72</v>
      </c>
      <c r="J23" s="103" t="s">
        <v>89</v>
      </c>
      <c r="K23" s="104" t="s">
        <v>88</v>
      </c>
      <c r="L23" s="104" t="s">
        <v>70</v>
      </c>
      <c r="M23" s="104" t="s">
        <v>71</v>
      </c>
      <c r="N23" s="105" t="s">
        <v>105</v>
      </c>
      <c r="O23" s="105" t="s">
        <v>72</v>
      </c>
      <c r="Q23" s="106" t="s">
        <v>92</v>
      </c>
      <c r="R23" s="106" t="s">
        <v>112</v>
      </c>
      <c r="S23" s="106" t="s">
        <v>122</v>
      </c>
      <c r="T23" s="106" t="s">
        <v>90</v>
      </c>
      <c r="U23" s="106" t="s">
        <v>124</v>
      </c>
      <c r="V23" s="107" t="s">
        <v>91</v>
      </c>
      <c r="W23" s="107" t="s">
        <v>112</v>
      </c>
      <c r="X23" s="107" t="s">
        <v>123</v>
      </c>
      <c r="Y23" s="107" t="s">
        <v>90</v>
      </c>
      <c r="Z23" s="111" t="s">
        <v>124</v>
      </c>
    </row>
    <row r="24" spans="1:26" ht="15.75" customHeight="1">
      <c r="A24" s="657" t="s">
        <v>104</v>
      </c>
      <c r="B24" s="658"/>
      <c r="C24" s="138">
        <f t="shared" ref="C24:O24" si="1">SUM(C25:C34)</f>
        <v>0</v>
      </c>
      <c r="D24" s="139">
        <f t="shared" si="1"/>
        <v>0</v>
      </c>
      <c r="E24" s="139">
        <f t="shared" si="1"/>
        <v>0</v>
      </c>
      <c r="F24" s="139">
        <f t="shared" si="1"/>
        <v>0</v>
      </c>
      <c r="G24" s="139">
        <f t="shared" si="1"/>
        <v>0</v>
      </c>
      <c r="H24" s="139">
        <f t="shared" si="1"/>
        <v>0</v>
      </c>
      <c r="I24" s="139">
        <f t="shared" si="1"/>
        <v>0</v>
      </c>
      <c r="J24" s="139">
        <f t="shared" si="1"/>
        <v>0</v>
      </c>
      <c r="K24" s="139">
        <f t="shared" si="1"/>
        <v>0</v>
      </c>
      <c r="L24" s="139">
        <f t="shared" si="1"/>
        <v>0</v>
      </c>
      <c r="M24" s="139">
        <f t="shared" si="1"/>
        <v>0</v>
      </c>
      <c r="N24" s="139">
        <f t="shared" si="1"/>
        <v>0</v>
      </c>
      <c r="O24" s="139">
        <f t="shared" si="1"/>
        <v>0</v>
      </c>
      <c r="Q24" s="657" t="s">
        <v>108</v>
      </c>
      <c r="R24" s="658"/>
      <c r="S24" s="142"/>
      <c r="T24" s="149">
        <f>SUM(T25:T34)</f>
        <v>0</v>
      </c>
      <c r="U24" s="144">
        <f>SUM(U25:U34)</f>
        <v>0</v>
      </c>
      <c r="V24" s="657" t="s">
        <v>109</v>
      </c>
      <c r="W24" s="658"/>
      <c r="X24" s="142"/>
      <c r="Y24" s="149">
        <f>SUM(Y25:Y34)</f>
        <v>0</v>
      </c>
      <c r="Z24" s="143">
        <f>SUM(Z25:Z34)</f>
        <v>0</v>
      </c>
    </row>
    <row r="25" spans="1:26">
      <c r="A25" s="141">
        <f>データ!P2</f>
        <v>1</v>
      </c>
      <c r="B25" s="116" t="str">
        <f>データ!Q2</f>
        <v>共通 男子3000m</v>
      </c>
      <c r="C25" s="140">
        <f t="shared" ref="C25:C34" si="2">IF($A25="","",D25+J25)</f>
        <v>0</v>
      </c>
      <c r="D25" s="141">
        <f t="shared" ref="D25:D34" si="3">IF($A25="","",SUM(E25:I25))</f>
        <v>0</v>
      </c>
      <c r="E25" s="141">
        <f>IF($A25="","",COUNTIF(集計シート!$A$2:$E$51,集計チェック!E$23&amp;",男"&amp;","&amp;集計チェック!$A25))</f>
        <v>0</v>
      </c>
      <c r="F25" s="141">
        <f>IF($A25="","",COUNTIF(集計シート!$A$2:$E$51,集計チェック!F$23&amp;",男"&amp;","&amp;集計チェック!$A25))</f>
        <v>0</v>
      </c>
      <c r="G25" s="141">
        <f>IF($A25="","",COUNTIF(集計シート!$A$2:$E$51,集計チェック!G$23&amp;",男"&amp;","&amp;集計チェック!$A25))</f>
        <v>0</v>
      </c>
      <c r="H25" s="141">
        <f>IF($A25="","",COUNTIF(集計シート!$A$2:$E$51,集計チェック!H$23&amp;",男"&amp;","&amp;集計チェック!$A25))</f>
        <v>0</v>
      </c>
      <c r="I25" s="141">
        <f>IF($A25="","",COUNTIF(集計シート!$A$2:$E$51,集計チェック!I$23&amp;",男"&amp;","&amp;集計チェック!$A25)+COUNTIF(集計シート!$A$2:$E$51,",男"&amp;","&amp;集計チェック!$A25))</f>
        <v>0</v>
      </c>
      <c r="J25" s="141">
        <f>IF($A25="","",SUM(K25:O25))</f>
        <v>0</v>
      </c>
      <c r="K25" s="141">
        <f>IF($A25="","",COUNTIF(集計シート!$A$2:$E$51,集計チェック!K$23&amp;",女"&amp;","&amp;集計チェック!$A25))</f>
        <v>0</v>
      </c>
      <c r="L25" s="141">
        <f>IF($A25="","",COUNTIF(集計シート!$A$2:$E$51,集計チェック!L$23&amp;",女"&amp;","&amp;集計チェック!$A25))</f>
        <v>0</v>
      </c>
      <c r="M25" s="141">
        <f>IF($A25="","",COUNTIF(集計シート!$A$2:$E$51,集計チェック!M$23&amp;",女"&amp;","&amp;集計チェック!$A25))</f>
        <v>0</v>
      </c>
      <c r="N25" s="141">
        <f>IF($A25="","",COUNTIF(集計シート!$A$2:$E$51,集計チェック!N$23&amp;",女"&amp;","&amp;集計チェック!$A25))</f>
        <v>0</v>
      </c>
      <c r="O25" s="141">
        <f>IF($A25="","",COUNTIF(集計シート!$A$2:$E$51,集計チェック!O$23&amp;",女"&amp;","&amp;集計チェック!$A25)+COUNTIF(集計シート!$A$2:$E$51,",女"&amp;","&amp;集計チェック!$A25))</f>
        <v>0</v>
      </c>
      <c r="Q25" s="141">
        <f>データ!R2</f>
        <v>0</v>
      </c>
      <c r="R25" s="117">
        <f>データ!S2</f>
        <v>0</v>
      </c>
      <c r="S25" s="118"/>
      <c r="T25" s="148">
        <f>IF($Q25="","",COUNTIF(集計シート!$K$2:$O$51,$Q25&amp;","&amp;1))</f>
        <v>0</v>
      </c>
      <c r="U25" s="150" t="str">
        <f>IF(S25="","",S25*T25)</f>
        <v/>
      </c>
      <c r="V25" s="141">
        <f>データ!T2</f>
        <v>0</v>
      </c>
      <c r="W25" s="117">
        <f>データ!U2</f>
        <v>0</v>
      </c>
      <c r="X25" s="118"/>
      <c r="Y25" s="148">
        <f>IF($V25="","",COUNTIF(集計シート!$K$2:$O$51,$V25&amp;","&amp;1))</f>
        <v>0</v>
      </c>
      <c r="Z25" s="151" t="str">
        <f>IF(X25="","",X25*Y25)</f>
        <v/>
      </c>
    </row>
    <row r="26" spans="1:26">
      <c r="A26" s="141">
        <f>データ!P3</f>
        <v>2</v>
      </c>
      <c r="B26" s="116" t="str">
        <f>データ!Q3</f>
        <v>共通 男子5000m</v>
      </c>
      <c r="C26" s="140">
        <f t="shared" si="2"/>
        <v>0</v>
      </c>
      <c r="D26" s="141">
        <f t="shared" si="3"/>
        <v>0</v>
      </c>
      <c r="E26" s="141">
        <f>IF($A26="","",COUNTIF(集計シート!$A$2:$E$51,集計チェック!E$23&amp;",男"&amp;","&amp;集計チェック!$A26))</f>
        <v>0</v>
      </c>
      <c r="F26" s="141">
        <f>IF($A26="","",COUNTIF(集計シート!$A$2:$E$51,集計チェック!F$23&amp;",男"&amp;","&amp;集計チェック!$A26))</f>
        <v>0</v>
      </c>
      <c r="G26" s="141">
        <f>IF($A26="","",COUNTIF(集計シート!$A$2:$E$51,集計チェック!G$23&amp;",男"&amp;","&amp;集計チェック!$A26))</f>
        <v>0</v>
      </c>
      <c r="H26" s="141">
        <f>IF($A26="","",COUNTIF(集計シート!$A$2:$E$51,集計チェック!H$23&amp;",男"&amp;","&amp;集計チェック!$A26))</f>
        <v>0</v>
      </c>
      <c r="I26" s="141">
        <f>IF($A26="","",COUNTIF(集計シート!$A$2:$E$51,集計チェック!I$23&amp;",男"&amp;","&amp;集計チェック!$A26)+COUNTIF(集計シート!$A$2:$E$51,",男"&amp;","&amp;集計チェック!$A26))</f>
        <v>0</v>
      </c>
      <c r="J26" s="141">
        <f t="shared" ref="J26:J34" si="4">IF($A26="","",SUM(K26:O26))</f>
        <v>0</v>
      </c>
      <c r="K26" s="141">
        <f>IF($A26="","",COUNTIF(集計シート!$A$2:$E$51,集計チェック!K$23&amp;",女"&amp;","&amp;集計チェック!$A26))</f>
        <v>0</v>
      </c>
      <c r="L26" s="141">
        <f>IF($A26="","",COUNTIF(集計シート!$A$2:$E$51,集計チェック!L$23&amp;",女"&amp;","&amp;集計チェック!$A26))</f>
        <v>0</v>
      </c>
      <c r="M26" s="141">
        <f>IF($A26="","",COUNTIF(集計シート!$A$2:$E$51,集計チェック!M$23&amp;",女"&amp;","&amp;集計チェック!$A26))</f>
        <v>0</v>
      </c>
      <c r="N26" s="141">
        <f>IF($A26="","",COUNTIF(集計シート!$A$2:$E$51,集計チェック!N$23&amp;",女"&amp;","&amp;集計チェック!$A26))</f>
        <v>0</v>
      </c>
      <c r="O26" s="141">
        <f>IF($A26="","",COUNTIF(集計シート!$A$2:$E$51,集計チェック!O$23&amp;",女"&amp;","&amp;集計チェック!$A26)+COUNTIF(集計シート!$A$2:$E$51,",女"&amp;","&amp;集計チェック!$A26))</f>
        <v>0</v>
      </c>
      <c r="Q26" s="141">
        <f>データ!R3</f>
        <v>0</v>
      </c>
      <c r="R26" s="117">
        <f>データ!S3</f>
        <v>0</v>
      </c>
      <c r="S26" s="118"/>
      <c r="T26" s="148">
        <f>IF($Q26="","",COUNTIF(集計シート!$K$2:$O$51,$Q26&amp;","&amp;1))</f>
        <v>0</v>
      </c>
      <c r="U26" s="150" t="str">
        <f t="shared" ref="U26:U34" si="5">IF(S26="","",S26*T26)</f>
        <v/>
      </c>
      <c r="V26" s="141">
        <f>データ!T3</f>
        <v>0</v>
      </c>
      <c r="W26" s="117">
        <f>データ!U3</f>
        <v>0</v>
      </c>
      <c r="X26" s="118"/>
      <c r="Y26" s="148">
        <f>IF($V26="","",COUNTIF(集計シート!$K$2:$O$51,$V26&amp;","&amp;1))</f>
        <v>0</v>
      </c>
      <c r="Z26" s="151" t="str">
        <f t="shared" ref="Z26:Z34" si="6">IF(X26="","",X26*Y26)</f>
        <v/>
      </c>
    </row>
    <row r="27" spans="1:26">
      <c r="A27" s="141">
        <f>データ!P4</f>
        <v>3</v>
      </c>
      <c r="B27" s="116" t="str">
        <f>データ!Q4</f>
        <v>共通 男子10000m</v>
      </c>
      <c r="C27" s="140">
        <f t="shared" si="2"/>
        <v>0</v>
      </c>
      <c r="D27" s="141">
        <f t="shared" si="3"/>
        <v>0</v>
      </c>
      <c r="E27" s="141">
        <f>IF($A27="","",COUNTIF(集計シート!$A$2:$E$51,集計チェック!E$23&amp;",男"&amp;","&amp;集計チェック!$A27))</f>
        <v>0</v>
      </c>
      <c r="F27" s="141">
        <f>IF($A27="","",COUNTIF(集計シート!$A$2:$E$51,集計チェック!F$23&amp;",男"&amp;","&amp;集計チェック!$A27))</f>
        <v>0</v>
      </c>
      <c r="G27" s="141">
        <f>IF($A27="","",COUNTIF(集計シート!$A$2:$E$51,集計チェック!G$23&amp;",男"&amp;","&amp;集計チェック!$A27))</f>
        <v>0</v>
      </c>
      <c r="H27" s="141">
        <f>IF($A27="","",COUNTIF(集計シート!$A$2:$E$51,集計チェック!H$23&amp;",男"&amp;","&amp;集計チェック!$A27))</f>
        <v>0</v>
      </c>
      <c r="I27" s="141">
        <f>IF($A27="","",COUNTIF(集計シート!$A$2:$E$51,集計チェック!I$23&amp;",男"&amp;","&amp;集計チェック!$A27)+COUNTIF(集計シート!$A$2:$E$51,",男"&amp;","&amp;集計チェック!$A27))</f>
        <v>0</v>
      </c>
      <c r="J27" s="141">
        <f t="shared" si="4"/>
        <v>0</v>
      </c>
      <c r="K27" s="141">
        <f>IF($A27="","",COUNTIF(集計シート!$A$2:$E$51,集計チェック!K$23&amp;",女"&amp;","&amp;集計チェック!$A27))</f>
        <v>0</v>
      </c>
      <c r="L27" s="141">
        <f>IF($A27="","",COUNTIF(集計シート!$A$2:$E$51,集計チェック!L$23&amp;",女"&amp;","&amp;集計チェック!$A27))</f>
        <v>0</v>
      </c>
      <c r="M27" s="141">
        <f>IF($A27="","",COUNTIF(集計シート!$A$2:$E$51,集計チェック!M$23&amp;",女"&amp;","&amp;集計チェック!$A27))</f>
        <v>0</v>
      </c>
      <c r="N27" s="141">
        <f>IF($A27="","",COUNTIF(集計シート!$A$2:$E$51,集計チェック!N$23&amp;",女"&amp;","&amp;集計チェック!$A27))</f>
        <v>0</v>
      </c>
      <c r="O27" s="141">
        <f>IF($A27="","",COUNTIF(集計シート!$A$2:$E$51,集計チェック!O$23&amp;",女"&amp;","&amp;集計チェック!$A27)+COUNTIF(集計シート!$A$2:$E$51,",女"&amp;","&amp;集計チェック!$A27))</f>
        <v>0</v>
      </c>
      <c r="Q27" s="141">
        <f>データ!R4</f>
        <v>0</v>
      </c>
      <c r="R27" s="117">
        <f>データ!S4</f>
        <v>0</v>
      </c>
      <c r="S27" s="118"/>
      <c r="T27" s="148">
        <f>IF($Q27="",T30,COUNTIF(集計シート!$K$2:$O$51,$Q27&amp;","&amp;1))</f>
        <v>0</v>
      </c>
      <c r="U27" s="150" t="str">
        <f t="shared" si="5"/>
        <v/>
      </c>
      <c r="V27" s="141">
        <f>データ!T4</f>
        <v>0</v>
      </c>
      <c r="W27" s="117">
        <f>データ!U4</f>
        <v>0</v>
      </c>
      <c r="X27" s="118"/>
      <c r="Y27" s="148">
        <f>IF($V27="","",COUNTIF(集計シート!$K$2:$O$51,$V27&amp;","&amp;1))</f>
        <v>0</v>
      </c>
      <c r="Z27" s="151" t="str">
        <f t="shared" si="6"/>
        <v/>
      </c>
    </row>
    <row r="28" spans="1:26">
      <c r="A28" s="141">
        <f>データ!P5</f>
        <v>7</v>
      </c>
      <c r="B28" s="116" t="str">
        <f>データ!Q5</f>
        <v>小学男子1000m</v>
      </c>
      <c r="C28" s="140">
        <f t="shared" si="2"/>
        <v>0</v>
      </c>
      <c r="D28" s="141">
        <f t="shared" si="3"/>
        <v>0</v>
      </c>
      <c r="E28" s="141">
        <f>IF($A28="","",COUNTIF(集計シート!$A$2:$E$51,集計チェック!E$23&amp;",男"&amp;","&amp;集計チェック!$A28))</f>
        <v>0</v>
      </c>
      <c r="F28" s="141">
        <f>IF($A28="","",COUNTIF(集計シート!$A$2:$E$51,集計チェック!F$23&amp;",男"&amp;","&amp;集計チェック!$A28))</f>
        <v>0</v>
      </c>
      <c r="G28" s="141">
        <f>IF($A28="","",COUNTIF(集計シート!$A$2:$E$51,集計チェック!G$23&amp;",男"&amp;","&amp;集計チェック!$A28))</f>
        <v>0</v>
      </c>
      <c r="H28" s="141">
        <f>IF($A28="","",COUNTIF(集計シート!$A$2:$E$51,集計チェック!H$23&amp;",男"&amp;","&amp;集計チェック!$A28))</f>
        <v>0</v>
      </c>
      <c r="I28" s="141">
        <f>IF($A28="","",COUNTIF(集計シート!$A$2:$E$51,集計チェック!I$23&amp;",男"&amp;","&amp;集計チェック!$A28)+COUNTIF(集計シート!$A$2:$E$51,",男"&amp;","&amp;集計チェック!$A28))</f>
        <v>0</v>
      </c>
      <c r="J28" s="141">
        <f t="shared" si="4"/>
        <v>0</v>
      </c>
      <c r="K28" s="141">
        <f>IF($A28="","",COUNTIF(集計シート!$A$2:$E$51,集計チェック!K$23&amp;",女"&amp;","&amp;集計チェック!$A28))</f>
        <v>0</v>
      </c>
      <c r="L28" s="141">
        <f>IF($A28="","",COUNTIF(集計シート!$A$2:$E$51,集計チェック!L$23&amp;",女"&amp;","&amp;集計チェック!$A28))</f>
        <v>0</v>
      </c>
      <c r="M28" s="141">
        <f>IF($A28="","",COUNTIF(集計シート!$A$2:$E$51,集計チェック!M$23&amp;",女"&amp;","&amp;集計チェック!$A28))</f>
        <v>0</v>
      </c>
      <c r="N28" s="141">
        <f>IF($A28="","",COUNTIF(集計シート!$A$2:$E$51,集計チェック!N$23&amp;",女"&amp;","&amp;集計チェック!$A28))</f>
        <v>0</v>
      </c>
      <c r="O28" s="141">
        <f>IF($A28="","",COUNTIF(集計シート!$A$2:$E$51,集計チェック!O$23&amp;",女"&amp;","&amp;集計チェック!$A28)+COUNTIF(集計シート!$A$2:$E$51,",女"&amp;","&amp;集計チェック!$A28))</f>
        <v>0</v>
      </c>
      <c r="Q28" s="141">
        <f>データ!R5</f>
        <v>0</v>
      </c>
      <c r="R28" s="117">
        <f>データ!S5</f>
        <v>0</v>
      </c>
      <c r="S28" s="118"/>
      <c r="T28" s="148">
        <f>IF($Q28="","",COUNTIF(集計シート!$K$2:$O$51,$Q28&amp;","&amp;1))</f>
        <v>0</v>
      </c>
      <c r="U28" s="150" t="str">
        <f t="shared" si="5"/>
        <v/>
      </c>
      <c r="V28" s="141">
        <f>データ!T5</f>
        <v>0</v>
      </c>
      <c r="W28" s="117">
        <f>データ!U5</f>
        <v>0</v>
      </c>
      <c r="X28" s="118"/>
      <c r="Y28" s="148">
        <f>IF($V28="","",COUNTIF(集計シート!$K$2:$O$51,$V28&amp;","&amp;1))</f>
        <v>0</v>
      </c>
      <c r="Z28" s="151" t="str">
        <f t="shared" si="6"/>
        <v/>
      </c>
    </row>
    <row r="29" spans="1:26">
      <c r="A29" s="141">
        <f>データ!P6</f>
        <v>4</v>
      </c>
      <c r="B29" s="116" t="str">
        <f>データ!Q6</f>
        <v>共通 女子1500m</v>
      </c>
      <c r="C29" s="140">
        <f t="shared" si="2"/>
        <v>0</v>
      </c>
      <c r="D29" s="141">
        <f t="shared" si="3"/>
        <v>0</v>
      </c>
      <c r="E29" s="141">
        <f>IF($A29="","",COUNTIF(集計シート!$A$2:$E$51,集計チェック!E$23&amp;",男"&amp;","&amp;集計チェック!$A29))</f>
        <v>0</v>
      </c>
      <c r="F29" s="141">
        <f>IF($A29="","",COUNTIF(集計シート!$A$2:$E$51,集計チェック!F$23&amp;",男"&amp;","&amp;集計チェック!$A29))</f>
        <v>0</v>
      </c>
      <c r="G29" s="141">
        <f>IF($A29="","",COUNTIF(集計シート!$A$2:$E$51,集計チェック!G$23&amp;",男"&amp;","&amp;集計チェック!$A29))</f>
        <v>0</v>
      </c>
      <c r="H29" s="141">
        <f>IF($A29="","",COUNTIF(集計シート!$A$2:$E$51,集計チェック!H$23&amp;",男"&amp;","&amp;集計チェック!$A29))</f>
        <v>0</v>
      </c>
      <c r="I29" s="141">
        <f>IF($A29="","",COUNTIF(集計シート!$A$2:$E$51,集計チェック!I$23&amp;",男"&amp;","&amp;集計チェック!$A29)+COUNTIF(集計シート!$A$2:$E$51,",男"&amp;","&amp;集計チェック!$A29))</f>
        <v>0</v>
      </c>
      <c r="J29" s="141">
        <f t="shared" si="4"/>
        <v>0</v>
      </c>
      <c r="K29" s="141">
        <f>IF($A29="","",COUNTIF(集計シート!$A$2:$E$51,集計チェック!K$23&amp;",女"&amp;","&amp;集計チェック!$A29))</f>
        <v>0</v>
      </c>
      <c r="L29" s="141">
        <f>IF($A29="","",COUNTIF(集計シート!$A$2:$E$51,集計チェック!L$23&amp;",女"&amp;","&amp;集計チェック!$A29))</f>
        <v>0</v>
      </c>
      <c r="M29" s="141">
        <f>IF($A29="","",COUNTIF(集計シート!$A$2:$E$51,集計チェック!M$23&amp;",女"&amp;","&amp;集計チェック!$A29))</f>
        <v>0</v>
      </c>
      <c r="N29" s="141">
        <f>IF($A29="","",COUNTIF(集計シート!$A$2:$E$51,集計チェック!N$23&amp;",女"&amp;","&amp;集計チェック!$A29))</f>
        <v>0</v>
      </c>
      <c r="O29" s="141">
        <f>IF($A29="","",COUNTIF(集計シート!$A$2:$E$51,集計チェック!O$23&amp;",女"&amp;","&amp;集計チェック!$A29)+COUNTIF(集計シート!$A$2:$E$51,",女"&amp;","&amp;集計チェック!$A29))</f>
        <v>0</v>
      </c>
      <c r="Q29" s="141">
        <f>データ!R6</f>
        <v>0</v>
      </c>
      <c r="R29" s="117">
        <f>データ!S6</f>
        <v>0</v>
      </c>
      <c r="S29" s="118"/>
      <c r="T29" s="148">
        <f>IF($Q29="","",COUNTIF(集計シート!$K$2:$O$51,$Q29&amp;","&amp;1))</f>
        <v>0</v>
      </c>
      <c r="U29" s="150" t="str">
        <f t="shared" si="5"/>
        <v/>
      </c>
      <c r="V29" s="141">
        <f>データ!T6</f>
        <v>0</v>
      </c>
      <c r="W29" s="117">
        <f>データ!U6</f>
        <v>0</v>
      </c>
      <c r="X29" s="118"/>
      <c r="Y29" s="148">
        <f>IF($V29="","",COUNTIF(集計シート!$K$2:$O$51,$V29&amp;","&amp;1))</f>
        <v>0</v>
      </c>
      <c r="Z29" s="151" t="str">
        <f t="shared" si="6"/>
        <v/>
      </c>
    </row>
    <row r="30" spans="1:26">
      <c r="A30" s="141">
        <f>データ!P7</f>
        <v>5</v>
      </c>
      <c r="B30" s="116" t="str">
        <f>データ!Q7</f>
        <v>共通 女子3000m</v>
      </c>
      <c r="C30" s="140">
        <f t="shared" si="2"/>
        <v>0</v>
      </c>
      <c r="D30" s="141">
        <f t="shared" si="3"/>
        <v>0</v>
      </c>
      <c r="E30" s="141">
        <f>IF($A30="","",COUNTIF(集計シート!$A$2:$E$51,集計チェック!E$23&amp;",男"&amp;","&amp;集計チェック!$A30))</f>
        <v>0</v>
      </c>
      <c r="F30" s="141">
        <f>IF($A30="","",COUNTIF(集計シート!$A$2:$E$51,集計チェック!F$23&amp;",男"&amp;","&amp;集計チェック!$A30))</f>
        <v>0</v>
      </c>
      <c r="G30" s="141">
        <f>IF($A30="","",COUNTIF(集計シート!$A$2:$E$51,集計チェック!G$23&amp;",男"&amp;","&amp;集計チェック!$A30))</f>
        <v>0</v>
      </c>
      <c r="H30" s="141">
        <f>IF($A30="","",COUNTIF(集計シート!$A$2:$E$51,集計チェック!H$23&amp;",男"&amp;","&amp;集計チェック!$A30))</f>
        <v>0</v>
      </c>
      <c r="I30" s="141">
        <f>IF($A30="","",COUNTIF(集計シート!$A$2:$E$51,集計チェック!I$23&amp;",男"&amp;","&amp;集計チェック!$A30)+COUNTIF(集計シート!$A$2:$E$51,",男"&amp;","&amp;集計チェック!$A30))</f>
        <v>0</v>
      </c>
      <c r="J30" s="141">
        <f t="shared" si="4"/>
        <v>0</v>
      </c>
      <c r="K30" s="141">
        <f>IF($A30="","",COUNTIF(集計シート!$A$2:$E$51,集計チェック!K$23&amp;",女"&amp;","&amp;集計チェック!$A30))</f>
        <v>0</v>
      </c>
      <c r="L30" s="141">
        <f>IF($A30="","",COUNTIF(集計シート!$A$2:$E$51,集計チェック!L$23&amp;",女"&amp;","&amp;集計チェック!$A30))</f>
        <v>0</v>
      </c>
      <c r="M30" s="141">
        <f>IF($A30="","",COUNTIF(集計シート!$A$2:$E$51,集計チェック!M$23&amp;",女"&amp;","&amp;集計チェック!$A30))</f>
        <v>0</v>
      </c>
      <c r="N30" s="141">
        <f>IF($A30="","",COUNTIF(集計シート!$A$2:$E$51,集計チェック!N$23&amp;",女"&amp;","&amp;集計チェック!$A30))</f>
        <v>0</v>
      </c>
      <c r="O30" s="141">
        <f>IF($A30="","",COUNTIF(集計シート!$A$2:$E$51,集計チェック!O$23&amp;",女"&amp;","&amp;集計チェック!$A30)+COUNTIF(集計シート!$A$2:$E$51,",女"&amp;","&amp;集計チェック!$A30))</f>
        <v>0</v>
      </c>
      <c r="Q30" s="141">
        <f>データ!R7</f>
        <v>0</v>
      </c>
      <c r="R30" s="117">
        <f>データ!S7</f>
        <v>0</v>
      </c>
      <c r="S30" s="118"/>
      <c r="T30" s="148">
        <f>IF($Q30="","",COUNTIF(集計シート!$K$2:$O$51,$Q30&amp;","&amp;1))</f>
        <v>0</v>
      </c>
      <c r="U30" s="150" t="str">
        <f t="shared" si="5"/>
        <v/>
      </c>
      <c r="V30" s="141">
        <f>データ!T7</f>
        <v>0</v>
      </c>
      <c r="W30" s="117">
        <f>データ!U7</f>
        <v>0</v>
      </c>
      <c r="X30" s="118"/>
      <c r="Y30" s="148">
        <f>IF($V30="","",COUNTIF(集計シート!$K$2:$O$51,$V30&amp;","&amp;1))</f>
        <v>0</v>
      </c>
      <c r="Z30" s="151" t="str">
        <f t="shared" si="6"/>
        <v/>
      </c>
    </row>
    <row r="31" spans="1:26">
      <c r="A31" s="141">
        <f>データ!P8</f>
        <v>6</v>
      </c>
      <c r="B31" s="116" t="str">
        <f>データ!Q8</f>
        <v>共通 女子5000m</v>
      </c>
      <c r="C31" s="140">
        <f t="shared" si="2"/>
        <v>0</v>
      </c>
      <c r="D31" s="141">
        <f t="shared" si="3"/>
        <v>0</v>
      </c>
      <c r="E31" s="141">
        <f>IF($A31="","",COUNTIF(集計シート!$A$2:$E$51,集計チェック!E$23&amp;",男"&amp;","&amp;集計チェック!$A31))</f>
        <v>0</v>
      </c>
      <c r="F31" s="141">
        <f>IF($A31="","",COUNTIF(集計シート!$A$2:$E$51,集計チェック!F$23&amp;",男"&amp;","&amp;集計チェック!$A31))</f>
        <v>0</v>
      </c>
      <c r="G31" s="141">
        <f>IF($A31="","",COUNTIF(集計シート!$A$2:$E$51,集計チェック!G$23&amp;",男"&amp;","&amp;集計チェック!$A31))</f>
        <v>0</v>
      </c>
      <c r="H31" s="141">
        <f>IF($A31="","",COUNTIF(集計シート!$A$2:$E$51,集計チェック!H$23&amp;",男"&amp;","&amp;集計チェック!$A31))</f>
        <v>0</v>
      </c>
      <c r="I31" s="141">
        <f>IF($A31="","",COUNTIF(集計シート!$A$2:$E$51,集計チェック!I$23&amp;",男"&amp;","&amp;集計チェック!$A31)+COUNTIF(集計シート!$A$2:$E$51,",男"&amp;","&amp;集計チェック!$A31))</f>
        <v>0</v>
      </c>
      <c r="J31" s="141">
        <f t="shared" si="4"/>
        <v>0</v>
      </c>
      <c r="K31" s="141">
        <f>IF($A31="","",COUNTIF(集計シート!$A$2:$E$51,集計チェック!K$23&amp;",女"&amp;","&amp;集計チェック!$A31))</f>
        <v>0</v>
      </c>
      <c r="L31" s="141">
        <f>IF($A31="","",COUNTIF(集計シート!$A$2:$E$51,集計チェック!L$23&amp;",女"&amp;","&amp;集計チェック!$A31))</f>
        <v>0</v>
      </c>
      <c r="M31" s="141">
        <f>IF($A31="","",COUNTIF(集計シート!$A$2:$E$51,集計チェック!M$23&amp;",女"&amp;","&amp;集計チェック!$A31))</f>
        <v>0</v>
      </c>
      <c r="N31" s="141">
        <f>IF($A31="","",COUNTIF(集計シート!$A$2:$E$51,集計チェック!N$23&amp;",女"&amp;","&amp;集計チェック!$A31))</f>
        <v>0</v>
      </c>
      <c r="O31" s="141">
        <f>IF($A31="","",COUNTIF(集計シート!$A$2:$E$51,集計チェック!O$23&amp;",女"&amp;","&amp;集計チェック!$A31)+COUNTIF(集計シート!$A$2:$E$51,",女"&amp;","&amp;集計チェック!$A31))</f>
        <v>0</v>
      </c>
      <c r="Q31" s="141">
        <f>データ!R8</f>
        <v>0</v>
      </c>
      <c r="R31" s="117">
        <f>データ!S8</f>
        <v>0</v>
      </c>
      <c r="S31" s="118"/>
      <c r="T31" s="148">
        <f>IF($Q31="","",COUNTIF(集計シート!$K$2:$O$51,$Q31&amp;","&amp;1))</f>
        <v>0</v>
      </c>
      <c r="U31" s="150" t="str">
        <f t="shared" si="5"/>
        <v/>
      </c>
      <c r="V31" s="141">
        <f>データ!T8</f>
        <v>0</v>
      </c>
      <c r="W31" s="117">
        <f>データ!U8</f>
        <v>0</v>
      </c>
      <c r="X31" s="118"/>
      <c r="Y31" s="148">
        <f>IF($V31="","",COUNTIF(集計シート!$K$2:$O$51,$V31&amp;","&amp;1))</f>
        <v>0</v>
      </c>
      <c r="Z31" s="151" t="str">
        <f t="shared" si="6"/>
        <v/>
      </c>
    </row>
    <row r="32" spans="1:26">
      <c r="A32" s="141">
        <f>データ!P9</f>
        <v>8</v>
      </c>
      <c r="B32" s="116" t="str">
        <f>データ!Q9</f>
        <v>小学女子1000m</v>
      </c>
      <c r="C32" s="140">
        <f t="shared" si="2"/>
        <v>0</v>
      </c>
      <c r="D32" s="141">
        <f t="shared" si="3"/>
        <v>0</v>
      </c>
      <c r="E32" s="141">
        <f>IF($A32="","",COUNTIF(集計シート!$A$2:$E$51,集計チェック!E$23&amp;",男"&amp;","&amp;集計チェック!$A32))</f>
        <v>0</v>
      </c>
      <c r="F32" s="141">
        <f>IF($A32="","",COUNTIF(集計シート!$A$2:$E$51,集計チェック!F$23&amp;",男"&amp;","&amp;集計チェック!$A32))</f>
        <v>0</v>
      </c>
      <c r="G32" s="141">
        <f>IF($A32="","",COUNTIF(集計シート!$A$2:$E$51,集計チェック!G$23&amp;",男"&amp;","&amp;集計チェック!$A32))</f>
        <v>0</v>
      </c>
      <c r="H32" s="141">
        <f>IF($A32="","",COUNTIF(集計シート!$A$2:$E$51,集計チェック!H$23&amp;",男"&amp;","&amp;集計チェック!$A32))</f>
        <v>0</v>
      </c>
      <c r="I32" s="141">
        <f>IF($A32="","",COUNTIF(集計シート!$A$2:$E$51,集計チェック!I$23&amp;",男"&amp;","&amp;集計チェック!$A32)+COUNTIF(集計シート!$A$2:$E$51,",男"&amp;","&amp;集計チェック!$A32))</f>
        <v>0</v>
      </c>
      <c r="J32" s="141">
        <f t="shared" si="4"/>
        <v>0</v>
      </c>
      <c r="K32" s="141">
        <f>IF($A32="","",COUNTIF(集計シート!$A$2:$E$51,集計チェック!K$23&amp;",女"&amp;","&amp;集計チェック!$A32))</f>
        <v>0</v>
      </c>
      <c r="L32" s="141">
        <f>IF($A32="","",COUNTIF(集計シート!$A$2:$E$51,集計チェック!L$23&amp;",女"&amp;","&amp;集計チェック!$A32))</f>
        <v>0</v>
      </c>
      <c r="M32" s="141">
        <f>IF($A32="","",COUNTIF(集計シート!$A$2:$E$51,集計チェック!M$23&amp;",女"&amp;","&amp;集計チェック!$A32))</f>
        <v>0</v>
      </c>
      <c r="N32" s="141">
        <f>IF($A32="","",COUNTIF(集計シート!$A$2:$E$51,集計チェック!N$23&amp;",女"&amp;","&amp;集計チェック!$A32))</f>
        <v>0</v>
      </c>
      <c r="O32" s="141">
        <f>IF($A32="","",COUNTIF(集計シート!$A$2:$E$51,集計チェック!O$23&amp;",女"&amp;","&amp;集計チェック!$A32)+COUNTIF(集計シート!$A$2:$E$51,",女"&amp;","&amp;集計チェック!$A32))</f>
        <v>0</v>
      </c>
      <c r="Q32" s="141">
        <f>データ!R9</f>
        <v>0</v>
      </c>
      <c r="R32" s="117">
        <f>データ!S9</f>
        <v>0</v>
      </c>
      <c r="S32" s="118"/>
      <c r="T32" s="148">
        <f>IF($Q32="","",COUNTIF(集計シート!$K$2:$O$51,$Q32&amp;","&amp;1))</f>
        <v>0</v>
      </c>
      <c r="U32" s="150" t="str">
        <f t="shared" si="5"/>
        <v/>
      </c>
      <c r="V32" s="141">
        <f>データ!T9</f>
        <v>0</v>
      </c>
      <c r="W32" s="117">
        <f>データ!U9</f>
        <v>0</v>
      </c>
      <c r="X32" s="118"/>
      <c r="Y32" s="148">
        <f>IF($V32="","",COUNTIF(集計シート!$K$2:$O$51,$V32&amp;","&amp;1))</f>
        <v>0</v>
      </c>
      <c r="Z32" s="151" t="str">
        <f t="shared" si="6"/>
        <v/>
      </c>
    </row>
    <row r="33" spans="1:26">
      <c r="A33" s="141">
        <f>データ!P10</f>
        <v>0</v>
      </c>
      <c r="B33" s="116">
        <f>データ!Q10</f>
        <v>0</v>
      </c>
      <c r="C33" s="140">
        <f t="shared" si="2"/>
        <v>0</v>
      </c>
      <c r="D33" s="141">
        <f t="shared" si="3"/>
        <v>0</v>
      </c>
      <c r="E33" s="141">
        <f>IF($A33="","",COUNTIF(集計シート!$A$2:$E$51,集計チェック!E$23&amp;",男"&amp;","&amp;集計チェック!$A33))</f>
        <v>0</v>
      </c>
      <c r="F33" s="141">
        <f>IF($A33="","",COUNTIF(集計シート!$A$2:$E$51,集計チェック!F$23&amp;",男"&amp;","&amp;集計チェック!$A33))</f>
        <v>0</v>
      </c>
      <c r="G33" s="141">
        <f>IF($A33="","",COUNTIF(集計シート!$A$2:$E$51,集計チェック!G$23&amp;",男"&amp;","&amp;集計チェック!$A33))</f>
        <v>0</v>
      </c>
      <c r="H33" s="141">
        <f>IF($A33="","",COUNTIF(集計シート!$A$2:$E$51,集計チェック!H$23&amp;",男"&amp;","&amp;集計チェック!$A33))</f>
        <v>0</v>
      </c>
      <c r="I33" s="141">
        <f>IF($A33="","",COUNTIF(集計シート!$A$2:$E$51,集計チェック!I$23&amp;",男"&amp;","&amp;集計チェック!$A33)+COUNTIF(集計シート!$A$2:$E$51,",男"&amp;","&amp;集計チェック!$A33))</f>
        <v>0</v>
      </c>
      <c r="J33" s="141">
        <f t="shared" si="4"/>
        <v>0</v>
      </c>
      <c r="K33" s="141">
        <f>IF($A33="","",COUNTIF(集計シート!$A$2:$E$51,集計チェック!K$23&amp;",女"&amp;","&amp;集計チェック!$A33))</f>
        <v>0</v>
      </c>
      <c r="L33" s="141">
        <f>IF($A33="","",COUNTIF(集計シート!$A$2:$E$51,集計チェック!L$23&amp;",女"&amp;","&amp;集計チェック!$A33))</f>
        <v>0</v>
      </c>
      <c r="M33" s="141">
        <f>IF($A33="","",COUNTIF(集計シート!$A$2:$E$51,集計チェック!M$23&amp;",女"&amp;","&amp;集計チェック!$A33))</f>
        <v>0</v>
      </c>
      <c r="N33" s="141">
        <f>IF($A33="","",COUNTIF(集計シート!$A$2:$E$51,集計チェック!N$23&amp;",女"&amp;","&amp;集計チェック!$A33))</f>
        <v>0</v>
      </c>
      <c r="O33" s="141">
        <f>IF($A33="","",COUNTIF(集計シート!$A$2:$E$51,集計チェック!O$23&amp;",女"&amp;","&amp;集計チェック!$A33)+COUNTIF(集計シート!$A$2:$E$51,",女"&amp;","&amp;集計チェック!$A33))</f>
        <v>0</v>
      </c>
      <c r="Q33" s="141">
        <f>データ!R10</f>
        <v>0</v>
      </c>
      <c r="R33" s="117">
        <f>データ!S10</f>
        <v>0</v>
      </c>
      <c r="S33" s="118"/>
      <c r="T33" s="148">
        <f>IF($Q33="","",COUNTIF(集計シート!$K$2:$O$51,$Q33&amp;","&amp;1))</f>
        <v>0</v>
      </c>
      <c r="U33" s="150" t="str">
        <f t="shared" si="5"/>
        <v/>
      </c>
      <c r="V33" s="141">
        <f>データ!T10</f>
        <v>0</v>
      </c>
      <c r="W33" s="117">
        <f>データ!U10</f>
        <v>0</v>
      </c>
      <c r="X33" s="118"/>
      <c r="Y33" s="148">
        <f>IF($V33="","",COUNTIF(集計シート!$K$2:$O$51,$V33&amp;","&amp;1))</f>
        <v>0</v>
      </c>
      <c r="Z33" s="151" t="str">
        <f t="shared" si="6"/>
        <v/>
      </c>
    </row>
    <row r="34" spans="1:26">
      <c r="A34" s="141">
        <f>データ!P11</f>
        <v>0</v>
      </c>
      <c r="B34" s="116">
        <f>データ!Q11</f>
        <v>0</v>
      </c>
      <c r="C34" s="140">
        <f t="shared" si="2"/>
        <v>0</v>
      </c>
      <c r="D34" s="141">
        <f t="shared" si="3"/>
        <v>0</v>
      </c>
      <c r="E34" s="141">
        <f>IF($A34="","",COUNTIF(集計シート!$A$2:$E$51,集計チェック!E$23&amp;",男"&amp;","&amp;集計チェック!$A34))</f>
        <v>0</v>
      </c>
      <c r="F34" s="141">
        <f>IF($A34="","",COUNTIF(集計シート!$A$2:$E$51,集計チェック!F$23&amp;",男"&amp;","&amp;集計チェック!$A34))</f>
        <v>0</v>
      </c>
      <c r="G34" s="141">
        <f>IF($A34="","",COUNTIF(集計シート!$A$2:$E$51,集計チェック!G$23&amp;",男"&amp;","&amp;集計チェック!$A34))</f>
        <v>0</v>
      </c>
      <c r="H34" s="141">
        <f>IF($A34="","",COUNTIF(集計シート!$A$2:$E$51,集計チェック!H$23&amp;",男"&amp;","&amp;集計チェック!$A34))</f>
        <v>0</v>
      </c>
      <c r="I34" s="141">
        <f>IF($A34="","",COUNTIF(集計シート!$A$2:$E$51,集計チェック!I$23&amp;",男"&amp;","&amp;集計チェック!$A34)+COUNTIF(集計シート!$A$2:$E$51,",男"&amp;","&amp;集計チェック!$A34))</f>
        <v>0</v>
      </c>
      <c r="J34" s="141">
        <f t="shared" si="4"/>
        <v>0</v>
      </c>
      <c r="K34" s="141">
        <f>IF($A34="","",COUNTIF(集計シート!$A$2:$E$51,集計チェック!K$23&amp;",女"&amp;","&amp;集計チェック!$A34))</f>
        <v>0</v>
      </c>
      <c r="L34" s="141">
        <f>IF($A34="","",COUNTIF(集計シート!$A$2:$E$51,集計チェック!L$23&amp;",女"&amp;","&amp;集計チェック!$A34))</f>
        <v>0</v>
      </c>
      <c r="M34" s="141">
        <f>IF($A34="","",COUNTIF(集計シート!$A$2:$E$51,集計チェック!M$23&amp;",女"&amp;","&amp;集計チェック!$A34))</f>
        <v>0</v>
      </c>
      <c r="N34" s="141">
        <f>IF($A34="","",COUNTIF(集計シート!$A$2:$E$51,集計チェック!N$23&amp;",女"&amp;","&amp;集計チェック!$A34))</f>
        <v>0</v>
      </c>
      <c r="O34" s="141">
        <f>IF($A34="","",COUNTIF(集計シート!$A$2:$E$51,集計チェック!O$23&amp;",女"&amp;","&amp;集計チェック!$A34)+COUNTIF(集計シート!$A$2:$E$51,",女"&amp;","&amp;集計チェック!$A34))</f>
        <v>0</v>
      </c>
      <c r="Q34" s="141">
        <f>データ!R11</f>
        <v>0</v>
      </c>
      <c r="R34" s="117">
        <f>データ!S11</f>
        <v>0</v>
      </c>
      <c r="S34" s="118"/>
      <c r="T34" s="148">
        <f>IF($Q34="","",COUNTIF(集計シート!$K$2:$O$51,$Q34&amp;","&amp;1))</f>
        <v>0</v>
      </c>
      <c r="U34" s="150" t="str">
        <f t="shared" si="5"/>
        <v/>
      </c>
      <c r="V34" s="141">
        <f>データ!T11</f>
        <v>0</v>
      </c>
      <c r="W34" s="117">
        <f>データ!U11</f>
        <v>0</v>
      </c>
      <c r="X34" s="118"/>
      <c r="Y34" s="148">
        <f>IF($V34="","",COUNTIF(集計シート!$K$2:$O$51,$V34&amp;","&amp;1))</f>
        <v>0</v>
      </c>
      <c r="Z34" s="151" t="str">
        <f t="shared" si="6"/>
        <v/>
      </c>
    </row>
  </sheetData>
  <sheetProtection password="CC02" sheet="1" objects="1" scenarios="1" autoFilter="0"/>
  <mergeCells count="51">
    <mergeCell ref="A24:B24"/>
    <mergeCell ref="C22:C23"/>
    <mergeCell ref="D16:E16"/>
    <mergeCell ref="D17:E17"/>
    <mergeCell ref="J22:O22"/>
    <mergeCell ref="A21:B21"/>
    <mergeCell ref="A22:A23"/>
    <mergeCell ref="B18:C18"/>
    <mergeCell ref="D18:H18"/>
    <mergeCell ref="F16:H16"/>
    <mergeCell ref="B22:B23"/>
    <mergeCell ref="D22:I22"/>
    <mergeCell ref="F9:H9"/>
    <mergeCell ref="F10:H10"/>
    <mergeCell ref="F11:H11"/>
    <mergeCell ref="D9:E9"/>
    <mergeCell ref="Q6:V6"/>
    <mergeCell ref="U8:V8"/>
    <mergeCell ref="U9:V9"/>
    <mergeCell ref="S10:V10"/>
    <mergeCell ref="S7:T7"/>
    <mergeCell ref="S8:T8"/>
    <mergeCell ref="S9:T9"/>
    <mergeCell ref="U7:V7"/>
    <mergeCell ref="Q7:R7"/>
    <mergeCell ref="Q8:R8"/>
    <mergeCell ref="Q9:R9"/>
    <mergeCell ref="D10:E10"/>
    <mergeCell ref="V24:W24"/>
    <mergeCell ref="Q21:R21"/>
    <mergeCell ref="Q10:R10"/>
    <mergeCell ref="Q22:U22"/>
    <mergeCell ref="V22:Z22"/>
    <mergeCell ref="Q24:R24"/>
    <mergeCell ref="F15:H15"/>
    <mergeCell ref="F17:H17"/>
    <mergeCell ref="D15:E15"/>
    <mergeCell ref="D11:E11"/>
    <mergeCell ref="D12:E12"/>
    <mergeCell ref="D13:E13"/>
    <mergeCell ref="D14:E14"/>
    <mergeCell ref="F12:H12"/>
    <mergeCell ref="F13:H13"/>
    <mergeCell ref="F14:H14"/>
    <mergeCell ref="B4:C4"/>
    <mergeCell ref="D4:H4"/>
    <mergeCell ref="D7:E7"/>
    <mergeCell ref="D8:E8"/>
    <mergeCell ref="B6:H6"/>
    <mergeCell ref="F7:H7"/>
    <mergeCell ref="F8:H8"/>
  </mergeCells>
  <phoneticPr fontId="16"/>
  <pageMargins left="0.70866141732283472" right="0.70866141732283472" top="0.74803149606299213" bottom="0.74803149606299213" header="0.31496062992125984" footer="0.31496062992125984"/>
  <pageSetup paperSize="9" scale="52" fitToHeight="0"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51"/>
  <sheetViews>
    <sheetView workbookViewId="0">
      <selection sqref="A1:XFD1048576"/>
    </sheetView>
  </sheetViews>
  <sheetFormatPr defaultRowHeight="13.5"/>
  <cols>
    <col min="6" max="6" width="3" customWidth="1"/>
    <col min="7" max="7" width="3.625" customWidth="1"/>
    <col min="8" max="10" width="3.25" customWidth="1"/>
    <col min="11" max="12" width="4.875" bestFit="1" customWidth="1"/>
    <col min="13" max="15" width="2.875" bestFit="1" customWidth="1"/>
  </cols>
  <sheetData>
    <row r="1" spans="1:15">
      <c r="A1" t="s">
        <v>73</v>
      </c>
      <c r="F1" t="s">
        <v>76</v>
      </c>
    </row>
    <row r="2" spans="1:15">
      <c r="A2" t="str">
        <f>入力シート!G7&amp;","&amp;入力シート!H7&amp;","&amp;data!U3</f>
        <v>,,</v>
      </c>
      <c r="B2" t="str">
        <f>入力シート!G7&amp;","&amp;入力シート!H7&amp;","&amp;data!Z3</f>
        <v>,,</v>
      </c>
      <c r="C2" t="str">
        <f>入力シート!G7&amp;","&amp;入力シート!H7&amp;","&amp;data!AE3</f>
        <v>,,</v>
      </c>
      <c r="D2" t="str">
        <f>入力シート!G7&amp;","&amp;入力シート!H7&amp;","&amp;data!AJ3</f>
        <v>,,</v>
      </c>
      <c r="E2" t="str">
        <f>入力シート!G7&amp;","&amp;入力シート!H7&amp;","&amp;data!AO3</f>
        <v>,,</v>
      </c>
      <c r="F2" t="str">
        <f>data!U3&amp;","&amp;入力シート!Q7</f>
        <v>,</v>
      </c>
      <c r="G2" t="str">
        <f>data!Z3&amp;","&amp;入力シート!V7</f>
        <v>,</v>
      </c>
      <c r="K2" t="str">
        <f>data!U3&amp;","&amp;COUNTIF($F$2:$J2,F2)</f>
        <v>,2</v>
      </c>
      <c r="L2" t="str">
        <f>data!Z3&amp;","&amp;COUNTIF($F$2:$J2,G2)</f>
        <v>,2</v>
      </c>
      <c r="M2" t="str">
        <f>data!AE3&amp;","&amp;COUNTIF($F$2:$J2,H2)</f>
        <v>,0</v>
      </c>
      <c r="N2" t="str">
        <f>data!AJ3&amp;","&amp;COUNTIF($F$2:$J2,I2)</f>
        <v>,0</v>
      </c>
      <c r="O2" t="str">
        <f>data!AO3&amp;","&amp;COUNTIF($F$2:$J2,J2)</f>
        <v>,0</v>
      </c>
    </row>
    <row r="3" spans="1:15">
      <c r="A3" t="str">
        <f>入力シート!G8&amp;","&amp;入力シート!H8&amp;","&amp;data!U4</f>
        <v>,,</v>
      </c>
      <c r="B3" t="str">
        <f>入力シート!G8&amp;","&amp;入力シート!H8&amp;","&amp;data!Z4</f>
        <v>,,</v>
      </c>
      <c r="C3" t="str">
        <f>入力シート!G8&amp;","&amp;入力シート!H8&amp;","&amp;data!AE4</f>
        <v>,,</v>
      </c>
      <c r="D3" t="str">
        <f>入力シート!G8&amp;","&amp;入力シート!H8&amp;","&amp;data!AJ4</f>
        <v>,,</v>
      </c>
      <c r="E3" t="str">
        <f>入力シート!G8&amp;","&amp;入力シート!H8&amp;","&amp;data!AO4</f>
        <v>,,</v>
      </c>
      <c r="F3" t="str">
        <f>data!U4&amp;","&amp;入力シート!Q8</f>
        <v>,</v>
      </c>
      <c r="G3" t="str">
        <f>data!Z4&amp;","&amp;入力シート!V8</f>
        <v>,</v>
      </c>
      <c r="K3" t="str">
        <f>data!U4&amp;","&amp;COUNTIF($F$2:$J3,F3)</f>
        <v>,4</v>
      </c>
      <c r="L3" t="str">
        <f>data!Z4&amp;","&amp;COUNTIF($F$2:$J3,G3)</f>
        <v>,4</v>
      </c>
      <c r="M3" t="str">
        <f>data!AE4&amp;","&amp;COUNTIF($F$2:$J3,H3)</f>
        <v>,0</v>
      </c>
      <c r="N3" t="str">
        <f>data!AJ4&amp;","&amp;COUNTIF($F$2:$J3,I3)</f>
        <v>,0</v>
      </c>
      <c r="O3" t="str">
        <f>data!AO4&amp;","&amp;COUNTIF($F$2:$J3,J3)</f>
        <v>,0</v>
      </c>
    </row>
    <row r="4" spans="1:15">
      <c r="A4" t="str">
        <f>入力シート!G9&amp;","&amp;入力シート!H9&amp;","&amp;data!U5</f>
        <v>,,</v>
      </c>
      <c r="B4" t="str">
        <f>入力シート!G9&amp;","&amp;入力シート!H9&amp;","&amp;data!Z5</f>
        <v>,,</v>
      </c>
      <c r="C4" t="str">
        <f>入力シート!G9&amp;","&amp;入力シート!H9&amp;","&amp;data!AE5</f>
        <v>,,</v>
      </c>
      <c r="D4" t="str">
        <f>入力シート!G9&amp;","&amp;入力シート!H9&amp;","&amp;data!AJ5</f>
        <v>,,</v>
      </c>
      <c r="E4" t="str">
        <f>入力シート!G9&amp;","&amp;入力シート!H9&amp;","&amp;data!AO5</f>
        <v>,,</v>
      </c>
      <c r="F4" t="str">
        <f>data!U5&amp;","&amp;入力シート!Q9</f>
        <v>,</v>
      </c>
      <c r="G4" t="str">
        <f>data!Z5&amp;","&amp;入力シート!V9</f>
        <v>,</v>
      </c>
      <c r="K4" t="str">
        <f>data!U5&amp;","&amp;COUNTIF($F$2:$J4,F4)</f>
        <v>,6</v>
      </c>
      <c r="L4" t="str">
        <f>data!Z5&amp;","&amp;COUNTIF($F$2:$J4,G4)</f>
        <v>,6</v>
      </c>
      <c r="M4" t="str">
        <f>data!AE5&amp;","&amp;COUNTIF($F$2:$J4,H4)</f>
        <v>,0</v>
      </c>
      <c r="N4" t="str">
        <f>data!AJ5&amp;","&amp;COUNTIF($F$2:$J4,I4)</f>
        <v>,0</v>
      </c>
      <c r="O4" t="str">
        <f>data!AO5&amp;","&amp;COUNTIF($F$2:$J4,J4)</f>
        <v>,0</v>
      </c>
    </row>
    <row r="5" spans="1:15">
      <c r="A5" t="str">
        <f>入力シート!G10&amp;","&amp;入力シート!H10&amp;","&amp;data!U6</f>
        <v>,,</v>
      </c>
      <c r="B5" t="str">
        <f>入力シート!G10&amp;","&amp;入力シート!H10&amp;","&amp;data!Z6</f>
        <v>,,</v>
      </c>
      <c r="C5" t="str">
        <f>入力シート!G10&amp;","&amp;入力シート!H10&amp;","&amp;data!AE6</f>
        <v>,,</v>
      </c>
      <c r="D5" t="str">
        <f>入力シート!G10&amp;","&amp;入力シート!H10&amp;","&amp;data!AJ6</f>
        <v>,,</v>
      </c>
      <c r="E5" t="str">
        <f>入力シート!G10&amp;","&amp;入力シート!H10&amp;","&amp;data!AO6</f>
        <v>,,</v>
      </c>
      <c r="F5" t="str">
        <f>data!U6&amp;","&amp;入力シート!Q10</f>
        <v>,</v>
      </c>
      <c r="G5" t="str">
        <f>data!Z6&amp;","&amp;入力シート!V10</f>
        <v>,</v>
      </c>
      <c r="K5" t="str">
        <f>data!U6&amp;","&amp;COUNTIF($F$2:$J5,F5)</f>
        <v>,8</v>
      </c>
      <c r="L5" t="str">
        <f>data!Z6&amp;","&amp;COUNTIF($F$2:$J5,G5)</f>
        <v>,8</v>
      </c>
      <c r="M5" t="str">
        <f>data!AE6&amp;","&amp;COUNTIF($F$2:$J5,H5)</f>
        <v>,0</v>
      </c>
      <c r="N5" t="str">
        <f>data!AJ6&amp;","&amp;COUNTIF($F$2:$J5,I5)</f>
        <v>,0</v>
      </c>
      <c r="O5" t="str">
        <f>data!AO6&amp;","&amp;COUNTIF($F$2:$J5,J5)</f>
        <v>,0</v>
      </c>
    </row>
    <row r="6" spans="1:15">
      <c r="A6" t="str">
        <f>入力シート!G11&amp;","&amp;入力シート!H11&amp;","&amp;data!U7</f>
        <v>,,</v>
      </c>
      <c r="B6" t="str">
        <f>入力シート!G11&amp;","&amp;入力シート!H11&amp;","&amp;data!Z7</f>
        <v>,,</v>
      </c>
      <c r="C6" t="str">
        <f>入力シート!G11&amp;","&amp;入力シート!H11&amp;","&amp;data!AE7</f>
        <v>,,</v>
      </c>
      <c r="D6" t="str">
        <f>入力シート!G11&amp;","&amp;入力シート!H11&amp;","&amp;data!AJ7</f>
        <v>,,</v>
      </c>
      <c r="E6" t="str">
        <f>入力シート!G11&amp;","&amp;入力シート!H11&amp;","&amp;data!AO7</f>
        <v>,,</v>
      </c>
      <c r="F6" t="str">
        <f>data!U7&amp;","&amp;入力シート!Q11</f>
        <v>,</v>
      </c>
      <c r="G6" t="str">
        <f>data!Z7&amp;","&amp;入力シート!V11</f>
        <v>,</v>
      </c>
      <c r="K6" t="str">
        <f>data!U7&amp;","&amp;COUNTIF($F$2:$J6,F6)</f>
        <v>,10</v>
      </c>
      <c r="L6" t="str">
        <f>data!Z7&amp;","&amp;COUNTIF($F$2:$J6,G6)</f>
        <v>,10</v>
      </c>
      <c r="M6" t="str">
        <f>data!AE7&amp;","&amp;COUNTIF($F$2:$J6,H6)</f>
        <v>,0</v>
      </c>
      <c r="N6" t="str">
        <f>data!AJ7&amp;","&amp;COUNTIF($F$2:$J6,I6)</f>
        <v>,0</v>
      </c>
      <c r="O6" t="str">
        <f>data!AO7&amp;","&amp;COUNTIF($F$2:$J6,J6)</f>
        <v>,0</v>
      </c>
    </row>
    <row r="7" spans="1:15">
      <c r="A7" t="str">
        <f>入力シート!G12&amp;","&amp;入力シート!H12&amp;","&amp;data!U8</f>
        <v>,,</v>
      </c>
      <c r="B7" t="str">
        <f>入力シート!G12&amp;","&amp;入力シート!H12&amp;","&amp;data!Z8</f>
        <v>,,</v>
      </c>
      <c r="C7" t="str">
        <f>入力シート!G12&amp;","&amp;入力シート!H12&amp;","&amp;data!AE8</f>
        <v>,,</v>
      </c>
      <c r="D7" t="str">
        <f>入力シート!G12&amp;","&amp;入力シート!H12&amp;","&amp;data!AJ8</f>
        <v>,,</v>
      </c>
      <c r="E7" t="str">
        <f>入力シート!G12&amp;","&amp;入力シート!H12&amp;","&amp;data!AO8</f>
        <v>,,</v>
      </c>
      <c r="F7" t="str">
        <f>data!U8&amp;","&amp;入力シート!Q12</f>
        <v>,</v>
      </c>
      <c r="G7" t="str">
        <f>data!Z8&amp;","&amp;入力シート!V12</f>
        <v>,</v>
      </c>
      <c r="K7" t="str">
        <f>data!U8&amp;","&amp;COUNTIF($F$2:$J7,F7)</f>
        <v>,12</v>
      </c>
      <c r="L7" t="str">
        <f>data!Z8&amp;","&amp;COUNTIF($F$2:$J7,G7)</f>
        <v>,12</v>
      </c>
      <c r="M7" t="str">
        <f>data!AE8&amp;","&amp;COUNTIF($F$2:$J7,H7)</f>
        <v>,0</v>
      </c>
      <c r="N7" t="str">
        <f>data!AJ8&amp;","&amp;COUNTIF($F$2:$J7,I7)</f>
        <v>,0</v>
      </c>
      <c r="O7" t="str">
        <f>data!AO8&amp;","&amp;COUNTIF($F$2:$J7,J7)</f>
        <v>,0</v>
      </c>
    </row>
    <row r="8" spans="1:15">
      <c r="A8" t="str">
        <f>入力シート!G13&amp;","&amp;入力シート!H13&amp;","&amp;data!U9</f>
        <v>,,</v>
      </c>
      <c r="B8" t="str">
        <f>入力シート!G13&amp;","&amp;入力シート!H13&amp;","&amp;data!Z9</f>
        <v>,,</v>
      </c>
      <c r="C8" t="str">
        <f>入力シート!G13&amp;","&amp;入力シート!H13&amp;","&amp;data!AE9</f>
        <v>,,</v>
      </c>
      <c r="D8" t="str">
        <f>入力シート!G13&amp;","&amp;入力シート!H13&amp;","&amp;data!AJ9</f>
        <v>,,</v>
      </c>
      <c r="E8" t="str">
        <f>入力シート!G13&amp;","&amp;入力シート!H13&amp;","&amp;data!AO9</f>
        <v>,,</v>
      </c>
      <c r="F8" t="str">
        <f>data!U9&amp;","&amp;入力シート!Q13</f>
        <v>,</v>
      </c>
      <c r="G8" t="str">
        <f>data!Z9&amp;","&amp;入力シート!V13</f>
        <v>,</v>
      </c>
      <c r="K8" t="str">
        <f>data!U9&amp;","&amp;COUNTIF($F$2:$J8,F8)</f>
        <v>,14</v>
      </c>
      <c r="L8" t="str">
        <f>data!Z9&amp;","&amp;COUNTIF($F$2:$J8,G8)</f>
        <v>,14</v>
      </c>
      <c r="M8" t="str">
        <f>data!AE9&amp;","&amp;COUNTIF($F$2:$J8,H8)</f>
        <v>,0</v>
      </c>
      <c r="N8" t="str">
        <f>data!AJ9&amp;","&amp;COUNTIF($F$2:$J8,I8)</f>
        <v>,0</v>
      </c>
      <c r="O8" t="str">
        <f>data!AO9&amp;","&amp;COUNTIF($F$2:$J8,J8)</f>
        <v>,0</v>
      </c>
    </row>
    <row r="9" spans="1:15">
      <c r="A9" t="str">
        <f>入力シート!G14&amp;","&amp;入力シート!H14&amp;","&amp;data!U10</f>
        <v>,,</v>
      </c>
      <c r="B9" t="str">
        <f>入力シート!G14&amp;","&amp;入力シート!H14&amp;","&amp;data!Z10</f>
        <v>,,</v>
      </c>
      <c r="C9" t="str">
        <f>入力シート!G14&amp;","&amp;入力シート!H14&amp;","&amp;data!AE10</f>
        <v>,,</v>
      </c>
      <c r="D9" t="str">
        <f>入力シート!G14&amp;","&amp;入力シート!H14&amp;","&amp;data!AJ10</f>
        <v>,,</v>
      </c>
      <c r="E9" t="str">
        <f>入力シート!G14&amp;","&amp;入力シート!H14&amp;","&amp;data!AO10</f>
        <v>,,</v>
      </c>
      <c r="F9" t="str">
        <f>data!U10&amp;","&amp;入力シート!Q14</f>
        <v>,</v>
      </c>
      <c r="G9" t="str">
        <f>data!Z10&amp;","&amp;入力シート!V14</f>
        <v>,</v>
      </c>
      <c r="K9" t="str">
        <f>data!U10&amp;","&amp;COUNTIF($F$2:$J9,F9)</f>
        <v>,16</v>
      </c>
      <c r="L9" t="str">
        <f>data!Z10&amp;","&amp;COUNTIF($F$2:$J9,G9)</f>
        <v>,16</v>
      </c>
      <c r="M9" t="str">
        <f>data!AE10&amp;","&amp;COUNTIF($F$2:$J9,H9)</f>
        <v>,0</v>
      </c>
      <c r="N9" t="str">
        <f>data!AJ10&amp;","&amp;COUNTIF($F$2:$J9,I9)</f>
        <v>,0</v>
      </c>
      <c r="O9" t="str">
        <f>data!AO10&amp;","&amp;COUNTIF($F$2:$J9,J9)</f>
        <v>,0</v>
      </c>
    </row>
    <row r="10" spans="1:15">
      <c r="A10" t="str">
        <f>入力シート!G15&amp;","&amp;入力シート!H15&amp;","&amp;data!U11</f>
        <v>,,</v>
      </c>
      <c r="B10" t="str">
        <f>入力シート!G15&amp;","&amp;入力シート!H15&amp;","&amp;data!Z11</f>
        <v>,,</v>
      </c>
      <c r="C10" t="str">
        <f>入力シート!G15&amp;","&amp;入力シート!H15&amp;","&amp;data!AE11</f>
        <v>,,</v>
      </c>
      <c r="D10" t="str">
        <f>入力シート!G15&amp;","&amp;入力シート!H15&amp;","&amp;data!AJ11</f>
        <v>,,</v>
      </c>
      <c r="E10" t="str">
        <f>入力シート!G15&amp;","&amp;入力シート!H15&amp;","&amp;data!AO11</f>
        <v>,,</v>
      </c>
      <c r="F10" t="str">
        <f>data!U11&amp;","&amp;入力シート!Q15</f>
        <v>,</v>
      </c>
      <c r="G10" t="str">
        <f>data!Z11&amp;","&amp;入力シート!V15</f>
        <v>,</v>
      </c>
      <c r="K10" t="str">
        <f>data!U11&amp;","&amp;COUNTIF($F$2:$J10,F10)</f>
        <v>,18</v>
      </c>
      <c r="L10" t="str">
        <f>data!Z11&amp;","&amp;COUNTIF($F$2:$J10,G10)</f>
        <v>,18</v>
      </c>
      <c r="M10" t="str">
        <f>data!AE11&amp;","&amp;COUNTIF($F$2:$J10,H10)</f>
        <v>,0</v>
      </c>
      <c r="N10" t="str">
        <f>data!AJ11&amp;","&amp;COUNTIF($F$2:$J10,I10)</f>
        <v>,0</v>
      </c>
      <c r="O10" t="str">
        <f>data!AO11&amp;","&amp;COUNTIF($F$2:$J10,J10)</f>
        <v>,0</v>
      </c>
    </row>
    <row r="11" spans="1:15">
      <c r="A11" t="str">
        <f>入力シート!G16&amp;","&amp;入力シート!H16&amp;","&amp;data!U12</f>
        <v>,,</v>
      </c>
      <c r="B11" t="str">
        <f>入力シート!G16&amp;","&amp;入力シート!H16&amp;","&amp;data!Z12</f>
        <v>,,</v>
      </c>
      <c r="C11" t="str">
        <f>入力シート!G16&amp;","&amp;入力シート!H16&amp;","&amp;data!AE12</f>
        <v>,,</v>
      </c>
      <c r="D11" t="str">
        <f>入力シート!G16&amp;","&amp;入力シート!H16&amp;","&amp;data!AJ12</f>
        <v>,,</v>
      </c>
      <c r="E11" t="str">
        <f>入力シート!G16&amp;","&amp;入力シート!H16&amp;","&amp;data!AO12</f>
        <v>,,</v>
      </c>
      <c r="F11" t="str">
        <f>data!U12&amp;","&amp;入力シート!Q16</f>
        <v>,</v>
      </c>
      <c r="G11" t="str">
        <f>data!Z12&amp;","&amp;入力シート!V16</f>
        <v>,</v>
      </c>
      <c r="K11" t="str">
        <f>data!U12&amp;","&amp;COUNTIF($F$2:$J11,F11)</f>
        <v>,20</v>
      </c>
      <c r="L11" t="str">
        <f>data!Z12&amp;","&amp;COUNTIF($F$2:$J11,G11)</f>
        <v>,20</v>
      </c>
      <c r="M11" t="str">
        <f>data!AE12&amp;","&amp;COUNTIF($F$2:$J11,H11)</f>
        <v>,0</v>
      </c>
      <c r="N11" t="str">
        <f>data!AJ12&amp;","&amp;COUNTIF($F$2:$J11,I11)</f>
        <v>,0</v>
      </c>
      <c r="O11" t="str">
        <f>data!AO12&amp;","&amp;COUNTIF($F$2:$J11,J11)</f>
        <v>,0</v>
      </c>
    </row>
    <row r="12" spans="1:15">
      <c r="A12" t="str">
        <f>入力シート!G17&amp;","&amp;入力シート!H17&amp;","&amp;data!U13</f>
        <v>,,</v>
      </c>
      <c r="B12" t="str">
        <f>入力シート!G17&amp;","&amp;入力シート!H17&amp;","&amp;data!Z13</f>
        <v>,,</v>
      </c>
      <c r="C12" t="str">
        <f>入力シート!G17&amp;","&amp;入力シート!H17&amp;","&amp;data!AE13</f>
        <v>,,</v>
      </c>
      <c r="D12" t="str">
        <f>入力シート!G17&amp;","&amp;入力シート!H17&amp;","&amp;data!AJ13</f>
        <v>,,</v>
      </c>
      <c r="E12" t="str">
        <f>入力シート!G17&amp;","&amp;入力シート!H17&amp;","&amp;data!AO13</f>
        <v>,,</v>
      </c>
      <c r="F12" t="str">
        <f>data!U13&amp;","&amp;入力シート!Q17</f>
        <v>,</v>
      </c>
      <c r="G12" t="str">
        <f>data!Z13&amp;","&amp;入力シート!V17</f>
        <v>,</v>
      </c>
      <c r="K12" t="str">
        <f>data!U13&amp;","&amp;COUNTIF($F$2:$J12,F12)</f>
        <v>,22</v>
      </c>
      <c r="L12" t="str">
        <f>data!Z13&amp;","&amp;COUNTIF($F$2:$J12,G12)</f>
        <v>,22</v>
      </c>
      <c r="M12" t="str">
        <f>data!AE13&amp;","&amp;COUNTIF($F$2:$J12,H12)</f>
        <v>,0</v>
      </c>
      <c r="N12" t="str">
        <f>data!AJ13&amp;","&amp;COUNTIF($F$2:$J12,I12)</f>
        <v>,0</v>
      </c>
      <c r="O12" t="str">
        <f>data!AO13&amp;","&amp;COUNTIF($F$2:$J12,J12)</f>
        <v>,0</v>
      </c>
    </row>
    <row r="13" spans="1:15">
      <c r="A13" t="str">
        <f>入力シート!G18&amp;","&amp;入力シート!H18&amp;","&amp;data!U14</f>
        <v>,,</v>
      </c>
      <c r="B13" t="str">
        <f>入力シート!G18&amp;","&amp;入力シート!H18&amp;","&amp;data!Z14</f>
        <v>,,</v>
      </c>
      <c r="C13" t="str">
        <f>入力シート!G18&amp;","&amp;入力シート!H18&amp;","&amp;data!AE14</f>
        <v>,,</v>
      </c>
      <c r="D13" t="str">
        <f>入力シート!G18&amp;","&amp;入力シート!H18&amp;","&amp;data!AJ14</f>
        <v>,,</v>
      </c>
      <c r="E13" t="str">
        <f>入力シート!G18&amp;","&amp;入力シート!H18&amp;","&amp;data!AO14</f>
        <v>,,</v>
      </c>
      <c r="F13" t="str">
        <f>data!U14&amp;","&amp;入力シート!Q18</f>
        <v>,</v>
      </c>
      <c r="G13" t="str">
        <f>data!Z14&amp;","&amp;入力シート!V18</f>
        <v>,</v>
      </c>
      <c r="K13" t="str">
        <f>data!U14&amp;","&amp;COUNTIF($F$2:$J13,F13)</f>
        <v>,24</v>
      </c>
      <c r="L13" t="str">
        <f>data!Z14&amp;","&amp;COUNTIF($F$2:$J13,G13)</f>
        <v>,24</v>
      </c>
      <c r="M13" t="str">
        <f>data!AE14&amp;","&amp;COUNTIF($F$2:$J13,H13)</f>
        <v>,0</v>
      </c>
      <c r="N13" t="str">
        <f>data!AJ14&amp;","&amp;COUNTIF($F$2:$J13,I13)</f>
        <v>,0</v>
      </c>
      <c r="O13" t="str">
        <f>data!AO14&amp;","&amp;COUNTIF($F$2:$J13,J13)</f>
        <v>,0</v>
      </c>
    </row>
    <row r="14" spans="1:15">
      <c r="A14" t="str">
        <f>入力シート!G19&amp;","&amp;入力シート!H19&amp;","&amp;data!U15</f>
        <v>,,</v>
      </c>
      <c r="B14" t="str">
        <f>入力シート!G19&amp;","&amp;入力シート!H19&amp;","&amp;data!Z15</f>
        <v>,,</v>
      </c>
      <c r="C14" t="str">
        <f>入力シート!G19&amp;","&amp;入力シート!H19&amp;","&amp;data!AE15</f>
        <v>,,</v>
      </c>
      <c r="D14" t="str">
        <f>入力シート!G19&amp;","&amp;入力シート!H19&amp;","&amp;data!AJ15</f>
        <v>,,</v>
      </c>
      <c r="E14" t="str">
        <f>入力シート!G19&amp;","&amp;入力シート!H19&amp;","&amp;data!AO15</f>
        <v>,,</v>
      </c>
      <c r="F14" t="str">
        <f>data!U15&amp;","&amp;入力シート!Q19</f>
        <v>,</v>
      </c>
      <c r="G14" t="str">
        <f>data!Z15&amp;","&amp;入力シート!V19</f>
        <v>,</v>
      </c>
      <c r="K14" t="str">
        <f>data!U15&amp;","&amp;COUNTIF($F$2:$J14,F14)</f>
        <v>,26</v>
      </c>
      <c r="L14" t="str">
        <f>data!Z15&amp;","&amp;COUNTIF($F$2:$J14,G14)</f>
        <v>,26</v>
      </c>
      <c r="M14" t="str">
        <f>data!AE15&amp;","&amp;COUNTIF($F$2:$J14,H14)</f>
        <v>,0</v>
      </c>
      <c r="N14" t="str">
        <f>data!AJ15&amp;","&amp;COUNTIF($F$2:$J14,I14)</f>
        <v>,0</v>
      </c>
      <c r="O14" t="str">
        <f>data!AO15&amp;","&amp;COUNTIF($F$2:$J14,J14)</f>
        <v>,0</v>
      </c>
    </row>
    <row r="15" spans="1:15">
      <c r="A15" t="str">
        <f>入力シート!G20&amp;","&amp;入力シート!H20&amp;","&amp;data!U16</f>
        <v>,,</v>
      </c>
      <c r="B15" t="str">
        <f>入力シート!G20&amp;","&amp;入力シート!H20&amp;","&amp;data!Z16</f>
        <v>,,</v>
      </c>
      <c r="C15" t="str">
        <f>入力シート!G20&amp;","&amp;入力シート!H20&amp;","&amp;data!AE16</f>
        <v>,,</v>
      </c>
      <c r="D15" t="str">
        <f>入力シート!G20&amp;","&amp;入力シート!H20&amp;","&amp;data!AJ16</f>
        <v>,,</v>
      </c>
      <c r="E15" t="str">
        <f>入力シート!G20&amp;","&amp;入力シート!H20&amp;","&amp;data!AO16</f>
        <v>,,</v>
      </c>
      <c r="F15" t="str">
        <f>data!U16&amp;","&amp;入力シート!Q20</f>
        <v>,</v>
      </c>
      <c r="G15" t="str">
        <f>data!Z16&amp;","&amp;入力シート!V20</f>
        <v>,</v>
      </c>
      <c r="K15" t="str">
        <f>data!U16&amp;","&amp;COUNTIF($F$2:$J15,F15)</f>
        <v>,28</v>
      </c>
      <c r="L15" t="str">
        <f>data!Z16&amp;","&amp;COUNTIF($F$2:$J15,G15)</f>
        <v>,28</v>
      </c>
      <c r="M15" t="str">
        <f>data!AE16&amp;","&amp;COUNTIF($F$2:$J15,H15)</f>
        <v>,0</v>
      </c>
      <c r="N15" t="str">
        <f>data!AJ16&amp;","&amp;COUNTIF($F$2:$J15,I15)</f>
        <v>,0</v>
      </c>
      <c r="O15" t="str">
        <f>data!AO16&amp;","&amp;COUNTIF($F$2:$J15,J15)</f>
        <v>,0</v>
      </c>
    </row>
    <row r="16" spans="1:15">
      <c r="A16" t="str">
        <f>入力シート!G21&amp;","&amp;入力シート!H21&amp;","&amp;data!U17</f>
        <v>,,</v>
      </c>
      <c r="B16" t="str">
        <f>入力シート!G21&amp;","&amp;入力シート!H21&amp;","&amp;data!Z17</f>
        <v>,,</v>
      </c>
      <c r="C16" t="str">
        <f>入力シート!G21&amp;","&amp;入力シート!H21&amp;","&amp;data!AE17</f>
        <v>,,</v>
      </c>
      <c r="D16" t="str">
        <f>入力シート!G21&amp;","&amp;入力シート!H21&amp;","&amp;data!AJ17</f>
        <v>,,</v>
      </c>
      <c r="E16" t="str">
        <f>入力シート!G21&amp;","&amp;入力シート!H21&amp;","&amp;data!AO17</f>
        <v>,,</v>
      </c>
      <c r="F16" t="str">
        <f>data!U17&amp;","&amp;入力シート!Q21</f>
        <v>,</v>
      </c>
      <c r="G16" t="str">
        <f>data!Z17&amp;","&amp;入力シート!V21</f>
        <v>,</v>
      </c>
      <c r="K16" t="str">
        <f>data!U17&amp;","&amp;COUNTIF($F$2:$J16,F16)</f>
        <v>,30</v>
      </c>
      <c r="L16" t="str">
        <f>data!Z17&amp;","&amp;COUNTIF($F$2:$J16,G16)</f>
        <v>,30</v>
      </c>
      <c r="M16" t="str">
        <f>data!AE17&amp;","&amp;COUNTIF($F$2:$J16,H16)</f>
        <v>,0</v>
      </c>
      <c r="N16" t="str">
        <f>data!AJ17&amp;","&amp;COUNTIF($F$2:$J16,I16)</f>
        <v>,0</v>
      </c>
      <c r="O16" t="str">
        <f>data!AO17&amp;","&amp;COUNTIF($F$2:$J16,J16)</f>
        <v>,0</v>
      </c>
    </row>
    <row r="17" spans="1:15">
      <c r="A17" t="str">
        <f>入力シート!G22&amp;","&amp;入力シート!H22&amp;","&amp;data!U18</f>
        <v>,,</v>
      </c>
      <c r="B17" t="str">
        <f>入力シート!G22&amp;","&amp;入力シート!H22&amp;","&amp;data!Z18</f>
        <v>,,</v>
      </c>
      <c r="C17" t="str">
        <f>入力シート!G22&amp;","&amp;入力シート!H22&amp;","&amp;data!AE18</f>
        <v>,,</v>
      </c>
      <c r="D17" t="str">
        <f>入力シート!G22&amp;","&amp;入力シート!H22&amp;","&amp;data!AJ18</f>
        <v>,,</v>
      </c>
      <c r="E17" t="str">
        <f>入力シート!G22&amp;","&amp;入力シート!H22&amp;","&amp;data!AO18</f>
        <v>,,</v>
      </c>
      <c r="F17" t="str">
        <f>data!U18&amp;","&amp;入力シート!Q22</f>
        <v>,</v>
      </c>
      <c r="G17" t="str">
        <f>data!Z18&amp;","&amp;入力シート!V22</f>
        <v>,</v>
      </c>
      <c r="K17" t="str">
        <f>data!U18&amp;","&amp;COUNTIF($F$2:$J17,F17)</f>
        <v>,32</v>
      </c>
      <c r="L17" t="str">
        <f>data!Z18&amp;","&amp;COUNTIF($F$2:$J17,G17)</f>
        <v>,32</v>
      </c>
      <c r="M17" t="str">
        <f>data!AE18&amp;","&amp;COUNTIF($F$2:$J17,H17)</f>
        <v>,0</v>
      </c>
      <c r="N17" t="str">
        <f>data!AJ18&amp;","&amp;COUNTIF($F$2:$J17,I17)</f>
        <v>,0</v>
      </c>
      <c r="O17" t="str">
        <f>data!AO18&amp;","&amp;COUNTIF($F$2:$J17,J17)</f>
        <v>,0</v>
      </c>
    </row>
    <row r="18" spans="1:15">
      <c r="A18" t="str">
        <f>入力シート!G23&amp;","&amp;入力シート!H23&amp;","&amp;data!U19</f>
        <v>,,</v>
      </c>
      <c r="B18" t="str">
        <f>入力シート!G23&amp;","&amp;入力シート!H23&amp;","&amp;data!Z19</f>
        <v>,,</v>
      </c>
      <c r="C18" t="str">
        <f>入力シート!G23&amp;","&amp;入力シート!H23&amp;","&amp;data!AE19</f>
        <v>,,</v>
      </c>
      <c r="D18" t="str">
        <f>入力シート!G23&amp;","&amp;入力シート!H23&amp;","&amp;data!AJ19</f>
        <v>,,</v>
      </c>
      <c r="E18" t="str">
        <f>入力シート!G23&amp;","&amp;入力シート!H23&amp;","&amp;data!AO19</f>
        <v>,,</v>
      </c>
      <c r="F18" t="str">
        <f>data!U19&amp;","&amp;入力シート!Q23</f>
        <v>,</v>
      </c>
      <c r="G18" t="str">
        <f>data!Z19&amp;","&amp;入力シート!V23</f>
        <v>,</v>
      </c>
      <c r="K18" t="str">
        <f>data!U19&amp;","&amp;COUNTIF($F$2:$J18,F18)</f>
        <v>,34</v>
      </c>
      <c r="L18" t="str">
        <f>data!Z19&amp;","&amp;COUNTIF($F$2:$J18,G18)</f>
        <v>,34</v>
      </c>
      <c r="M18" t="str">
        <f>data!AE19&amp;","&amp;COUNTIF($F$2:$J18,H18)</f>
        <v>,0</v>
      </c>
      <c r="N18" t="str">
        <f>data!AJ19&amp;","&amp;COUNTIF($F$2:$J18,I18)</f>
        <v>,0</v>
      </c>
      <c r="O18" t="str">
        <f>data!AO19&amp;","&amp;COUNTIF($F$2:$J18,J18)</f>
        <v>,0</v>
      </c>
    </row>
    <row r="19" spans="1:15">
      <c r="A19" t="str">
        <f>入力シート!G24&amp;","&amp;入力シート!H24&amp;","&amp;data!U20</f>
        <v>,,</v>
      </c>
      <c r="B19" t="str">
        <f>入力シート!G24&amp;","&amp;入力シート!H24&amp;","&amp;data!Z20</f>
        <v>,,</v>
      </c>
      <c r="C19" t="str">
        <f>入力シート!G24&amp;","&amp;入力シート!H24&amp;","&amp;data!AE20</f>
        <v>,,</v>
      </c>
      <c r="D19" t="str">
        <f>入力シート!G24&amp;","&amp;入力シート!H24&amp;","&amp;data!AJ20</f>
        <v>,,</v>
      </c>
      <c r="E19" t="str">
        <f>入力シート!G24&amp;","&amp;入力シート!H24&amp;","&amp;data!AO20</f>
        <v>,,</v>
      </c>
      <c r="F19" t="str">
        <f>data!U20&amp;","&amp;入力シート!Q24</f>
        <v>,</v>
      </c>
      <c r="G19" t="str">
        <f>data!Z20&amp;","&amp;入力シート!V24</f>
        <v>,</v>
      </c>
      <c r="K19" t="str">
        <f>data!U20&amp;","&amp;COUNTIF($F$2:$J19,F19)</f>
        <v>,36</v>
      </c>
      <c r="L19" t="str">
        <f>data!Z20&amp;","&amp;COUNTIF($F$2:$J19,G19)</f>
        <v>,36</v>
      </c>
      <c r="M19" t="str">
        <f>data!AE20&amp;","&amp;COUNTIF($F$2:$J19,H19)</f>
        <v>,0</v>
      </c>
      <c r="N19" t="str">
        <f>data!AJ20&amp;","&amp;COUNTIF($F$2:$J19,I19)</f>
        <v>,0</v>
      </c>
      <c r="O19" t="str">
        <f>data!AO20&amp;","&amp;COUNTIF($F$2:$J19,J19)</f>
        <v>,0</v>
      </c>
    </row>
    <row r="20" spans="1:15">
      <c r="A20" t="str">
        <f>入力シート!G25&amp;","&amp;入力シート!H25&amp;","&amp;data!U21</f>
        <v>,,</v>
      </c>
      <c r="B20" t="str">
        <f>入力シート!G25&amp;","&amp;入力シート!H25&amp;","&amp;data!Z21</f>
        <v>,,</v>
      </c>
      <c r="C20" t="str">
        <f>入力シート!G25&amp;","&amp;入力シート!H25&amp;","&amp;data!AE21</f>
        <v>,,</v>
      </c>
      <c r="D20" t="str">
        <f>入力シート!G25&amp;","&amp;入力シート!H25&amp;","&amp;data!AJ21</f>
        <v>,,</v>
      </c>
      <c r="E20" t="str">
        <f>入力シート!G25&amp;","&amp;入力シート!H25&amp;","&amp;data!AO21</f>
        <v>,,</v>
      </c>
      <c r="F20" t="str">
        <f>data!U21&amp;","&amp;入力シート!Q25</f>
        <v>,</v>
      </c>
      <c r="G20" t="str">
        <f>data!Z21&amp;","&amp;入力シート!V25</f>
        <v>,</v>
      </c>
      <c r="K20" t="str">
        <f>data!U21&amp;","&amp;COUNTIF($F$2:$J20,F20)</f>
        <v>,38</v>
      </c>
      <c r="L20" t="str">
        <f>data!Z21&amp;","&amp;COUNTIF($F$2:$J20,G20)</f>
        <v>,38</v>
      </c>
      <c r="M20" t="str">
        <f>data!AE21&amp;","&amp;COUNTIF($F$2:$J20,H20)</f>
        <v>,0</v>
      </c>
      <c r="N20" t="str">
        <f>data!AJ21&amp;","&amp;COUNTIF($F$2:$J20,I20)</f>
        <v>,0</v>
      </c>
      <c r="O20" t="str">
        <f>data!AO21&amp;","&amp;COUNTIF($F$2:$J20,J20)</f>
        <v>,0</v>
      </c>
    </row>
    <row r="21" spans="1:15">
      <c r="A21" t="str">
        <f>入力シート!G26&amp;","&amp;入力シート!H26&amp;","&amp;data!U22</f>
        <v>,,</v>
      </c>
      <c r="B21" t="str">
        <f>入力シート!G26&amp;","&amp;入力シート!H26&amp;","&amp;data!Z22</f>
        <v>,,</v>
      </c>
      <c r="C21" t="str">
        <f>入力シート!G26&amp;","&amp;入力シート!H26&amp;","&amp;data!AE22</f>
        <v>,,</v>
      </c>
      <c r="D21" t="str">
        <f>入力シート!G26&amp;","&amp;入力シート!H26&amp;","&amp;data!AJ22</f>
        <v>,,</v>
      </c>
      <c r="E21" t="str">
        <f>入力シート!G26&amp;","&amp;入力シート!H26&amp;","&amp;data!AO22</f>
        <v>,,</v>
      </c>
      <c r="F21" t="str">
        <f>data!U22&amp;","&amp;入力シート!Q26</f>
        <v>,</v>
      </c>
      <c r="G21" t="str">
        <f>data!Z22&amp;","&amp;入力シート!V26</f>
        <v>,</v>
      </c>
      <c r="K21" t="str">
        <f>data!U22&amp;","&amp;COUNTIF($F$2:$J21,F21)</f>
        <v>,40</v>
      </c>
      <c r="L21" t="str">
        <f>data!Z22&amp;","&amp;COUNTIF($F$2:$J21,G21)</f>
        <v>,40</v>
      </c>
      <c r="M21" t="str">
        <f>data!AE22&amp;","&amp;COUNTIF($F$2:$J21,H21)</f>
        <v>,0</v>
      </c>
      <c r="N21" t="str">
        <f>data!AJ22&amp;","&amp;COUNTIF($F$2:$J21,I21)</f>
        <v>,0</v>
      </c>
      <c r="O21" t="str">
        <f>data!AO22&amp;","&amp;COUNTIF($F$2:$J21,J21)</f>
        <v>,0</v>
      </c>
    </row>
    <row r="22" spans="1:15">
      <c r="A22" t="str">
        <f>入力シート!G27&amp;","&amp;入力シート!H27&amp;","&amp;data!U23</f>
        <v>,,</v>
      </c>
      <c r="B22" t="str">
        <f>入力シート!G27&amp;","&amp;入力シート!H27&amp;","&amp;data!Z23</f>
        <v>,,</v>
      </c>
      <c r="C22" t="str">
        <f>入力シート!G27&amp;","&amp;入力シート!H27&amp;","&amp;data!AE23</f>
        <v>,,</v>
      </c>
      <c r="D22" t="str">
        <f>入力シート!G27&amp;","&amp;入力シート!H27&amp;","&amp;data!AJ23</f>
        <v>,,</v>
      </c>
      <c r="E22" t="str">
        <f>入力シート!G27&amp;","&amp;入力シート!H27&amp;","&amp;data!AO23</f>
        <v>,,</v>
      </c>
      <c r="F22" t="str">
        <f>data!U23&amp;","&amp;入力シート!Q27</f>
        <v>,</v>
      </c>
      <c r="G22" t="str">
        <f>data!Z23&amp;","&amp;入力シート!V27</f>
        <v>,</v>
      </c>
      <c r="K22" t="str">
        <f>data!U23&amp;","&amp;COUNTIF($F$2:$J22,F22)</f>
        <v>,42</v>
      </c>
      <c r="L22" t="str">
        <f>data!Z23&amp;","&amp;COUNTIF($F$2:$J22,G22)</f>
        <v>,42</v>
      </c>
      <c r="M22" t="str">
        <f>data!AE23&amp;","&amp;COUNTIF($F$2:$J22,H22)</f>
        <v>,0</v>
      </c>
      <c r="N22" t="str">
        <f>data!AJ23&amp;","&amp;COUNTIF($F$2:$J22,I22)</f>
        <v>,0</v>
      </c>
      <c r="O22" t="str">
        <f>data!AO23&amp;","&amp;COUNTIF($F$2:$J22,J22)</f>
        <v>,0</v>
      </c>
    </row>
    <row r="23" spans="1:15">
      <c r="A23" t="str">
        <f>入力シート!G28&amp;","&amp;入力シート!H28&amp;","&amp;data!U24</f>
        <v>,,</v>
      </c>
      <c r="B23" t="str">
        <f>入力シート!G28&amp;","&amp;入力シート!H28&amp;","&amp;data!Z24</f>
        <v>,,</v>
      </c>
      <c r="C23" t="str">
        <f>入力シート!G28&amp;","&amp;入力シート!H28&amp;","&amp;data!AE24</f>
        <v>,,</v>
      </c>
      <c r="D23" t="str">
        <f>入力シート!G28&amp;","&amp;入力シート!H28&amp;","&amp;data!AJ24</f>
        <v>,,</v>
      </c>
      <c r="E23" t="str">
        <f>入力シート!G28&amp;","&amp;入力シート!H28&amp;","&amp;data!AO24</f>
        <v>,,</v>
      </c>
      <c r="F23" t="str">
        <f>data!U24&amp;","&amp;入力シート!Q28</f>
        <v>,</v>
      </c>
      <c r="G23" t="str">
        <f>data!Z24&amp;","&amp;入力シート!V28</f>
        <v>,</v>
      </c>
      <c r="K23" t="str">
        <f>data!U24&amp;","&amp;COUNTIF($F$2:$J23,F23)</f>
        <v>,44</v>
      </c>
      <c r="L23" t="str">
        <f>data!Z24&amp;","&amp;COUNTIF($F$2:$J23,G23)</f>
        <v>,44</v>
      </c>
      <c r="M23" t="str">
        <f>data!AE24&amp;","&amp;COUNTIF($F$2:$J23,H23)</f>
        <v>,0</v>
      </c>
      <c r="N23" t="str">
        <f>data!AJ24&amp;","&amp;COUNTIF($F$2:$J23,I23)</f>
        <v>,0</v>
      </c>
      <c r="O23" t="str">
        <f>data!AO24&amp;","&amp;COUNTIF($F$2:$J23,J23)</f>
        <v>,0</v>
      </c>
    </row>
    <row r="24" spans="1:15">
      <c r="A24" t="str">
        <f>入力シート!G29&amp;","&amp;入力シート!H29&amp;","&amp;data!U25</f>
        <v>,,</v>
      </c>
      <c r="B24" t="str">
        <f>入力シート!G29&amp;","&amp;入力シート!H29&amp;","&amp;data!Z25</f>
        <v>,,</v>
      </c>
      <c r="C24" t="str">
        <f>入力シート!G29&amp;","&amp;入力シート!H29&amp;","&amp;data!AE25</f>
        <v>,,</v>
      </c>
      <c r="D24" t="str">
        <f>入力シート!G29&amp;","&amp;入力シート!H29&amp;","&amp;data!AJ25</f>
        <v>,,</v>
      </c>
      <c r="E24" t="str">
        <f>入力シート!G29&amp;","&amp;入力シート!H29&amp;","&amp;data!AO25</f>
        <v>,,</v>
      </c>
      <c r="F24" t="str">
        <f>data!U25&amp;","&amp;入力シート!Q29</f>
        <v>,</v>
      </c>
      <c r="G24" t="str">
        <f>data!Z25&amp;","&amp;入力シート!V29</f>
        <v>,</v>
      </c>
      <c r="K24" t="str">
        <f>data!U25&amp;","&amp;COUNTIF($F$2:$J24,F24)</f>
        <v>,46</v>
      </c>
      <c r="L24" t="str">
        <f>data!Z25&amp;","&amp;COUNTIF($F$2:$J24,G24)</f>
        <v>,46</v>
      </c>
      <c r="M24" t="str">
        <f>data!AE25&amp;","&amp;COUNTIF($F$2:$J24,H24)</f>
        <v>,0</v>
      </c>
      <c r="N24" t="str">
        <f>data!AJ25&amp;","&amp;COUNTIF($F$2:$J24,I24)</f>
        <v>,0</v>
      </c>
      <c r="O24" t="str">
        <f>data!AO25&amp;","&amp;COUNTIF($F$2:$J24,J24)</f>
        <v>,0</v>
      </c>
    </row>
    <row r="25" spans="1:15">
      <c r="A25" t="str">
        <f>入力シート!G30&amp;","&amp;入力シート!H30&amp;","&amp;data!U26</f>
        <v>,,</v>
      </c>
      <c r="B25" t="str">
        <f>入力シート!G30&amp;","&amp;入力シート!H30&amp;","&amp;data!Z26</f>
        <v>,,</v>
      </c>
      <c r="C25" t="str">
        <f>入力シート!G30&amp;","&amp;入力シート!H30&amp;","&amp;data!AE26</f>
        <v>,,</v>
      </c>
      <c r="D25" t="str">
        <f>入力シート!G30&amp;","&amp;入力シート!H30&amp;","&amp;data!AJ26</f>
        <v>,,</v>
      </c>
      <c r="E25" t="str">
        <f>入力シート!G30&amp;","&amp;入力シート!H30&amp;","&amp;data!AO26</f>
        <v>,,</v>
      </c>
      <c r="F25" t="str">
        <f>data!U26&amp;","&amp;入力シート!Q30</f>
        <v>,</v>
      </c>
      <c r="G25" t="str">
        <f>data!Z26&amp;","&amp;入力シート!V30</f>
        <v>,</v>
      </c>
      <c r="K25" t="str">
        <f>data!U26&amp;","&amp;COUNTIF($F$2:$J25,F25)</f>
        <v>,48</v>
      </c>
      <c r="L25" t="str">
        <f>data!Z26&amp;","&amp;COUNTIF($F$2:$J25,G25)</f>
        <v>,48</v>
      </c>
      <c r="M25" t="str">
        <f>data!AE26&amp;","&amp;COUNTIF($F$2:$J25,H25)</f>
        <v>,0</v>
      </c>
      <c r="N25" t="str">
        <f>data!AJ26&amp;","&amp;COUNTIF($F$2:$J25,I25)</f>
        <v>,0</v>
      </c>
      <c r="O25" t="str">
        <f>data!AO26&amp;","&amp;COUNTIF($F$2:$J25,J25)</f>
        <v>,0</v>
      </c>
    </row>
    <row r="26" spans="1:15">
      <c r="A26" t="str">
        <f>入力シート!G31&amp;","&amp;入力シート!H31&amp;","&amp;data!U27</f>
        <v>,,</v>
      </c>
      <c r="B26" t="str">
        <f>入力シート!G31&amp;","&amp;入力シート!H31&amp;","&amp;data!Z27</f>
        <v>,,</v>
      </c>
      <c r="C26" t="str">
        <f>入力シート!G31&amp;","&amp;入力シート!H31&amp;","&amp;data!AE27</f>
        <v>,,</v>
      </c>
      <c r="D26" t="str">
        <f>入力シート!G31&amp;","&amp;入力シート!H31&amp;","&amp;data!AJ27</f>
        <v>,,</v>
      </c>
      <c r="E26" t="str">
        <f>入力シート!G31&amp;","&amp;入力シート!H31&amp;","&amp;data!AO27</f>
        <v>,,</v>
      </c>
      <c r="F26" t="str">
        <f>data!U27&amp;","&amp;入力シート!Q31</f>
        <v>,</v>
      </c>
      <c r="G26" t="str">
        <f>data!Z27&amp;","&amp;入力シート!V31</f>
        <v>,</v>
      </c>
      <c r="K26" t="str">
        <f>data!U27&amp;","&amp;COUNTIF($F$2:$J26,F26)</f>
        <v>,50</v>
      </c>
      <c r="L26" t="str">
        <f>data!Z27&amp;","&amp;COUNTIF($F$2:$J26,G26)</f>
        <v>,50</v>
      </c>
      <c r="M26" t="str">
        <f>data!AE27&amp;","&amp;COUNTIF($F$2:$J26,H26)</f>
        <v>,0</v>
      </c>
      <c r="N26" t="str">
        <f>data!AJ27&amp;","&amp;COUNTIF($F$2:$J26,I26)</f>
        <v>,0</v>
      </c>
      <c r="O26" t="str">
        <f>data!AO27&amp;","&amp;COUNTIF($F$2:$J26,J26)</f>
        <v>,0</v>
      </c>
    </row>
    <row r="27" spans="1:15">
      <c r="A27" t="str">
        <f>入力シート!G32&amp;","&amp;入力シート!H32&amp;","&amp;data!U28</f>
        <v>,,</v>
      </c>
      <c r="B27" t="str">
        <f>入力シート!G32&amp;","&amp;入力シート!H32&amp;","&amp;data!Z28</f>
        <v>,,</v>
      </c>
      <c r="C27" t="str">
        <f>入力シート!G32&amp;","&amp;入力シート!H32&amp;","&amp;data!AE28</f>
        <v>,,</v>
      </c>
      <c r="D27" t="str">
        <f>入力シート!G32&amp;","&amp;入力シート!H32&amp;","&amp;data!AJ28</f>
        <v>,,</v>
      </c>
      <c r="E27" t="str">
        <f>入力シート!G32&amp;","&amp;入力シート!H32&amp;","&amp;data!AO28</f>
        <v>,,</v>
      </c>
      <c r="F27" t="str">
        <f>data!U28&amp;","&amp;入力シート!Q32</f>
        <v>,</v>
      </c>
      <c r="G27" t="str">
        <f>data!Z28&amp;","&amp;入力シート!V32</f>
        <v>,</v>
      </c>
      <c r="K27" t="str">
        <f>data!U28&amp;","&amp;COUNTIF($F$2:$J27,F27)</f>
        <v>,52</v>
      </c>
      <c r="L27" t="str">
        <f>data!Z28&amp;","&amp;COUNTIF($F$2:$J27,G27)</f>
        <v>,52</v>
      </c>
      <c r="M27" t="str">
        <f>data!AE28&amp;","&amp;COUNTIF($F$2:$J27,H27)</f>
        <v>,0</v>
      </c>
      <c r="N27" t="str">
        <f>data!AJ28&amp;","&amp;COUNTIF($F$2:$J27,I27)</f>
        <v>,0</v>
      </c>
      <c r="O27" t="str">
        <f>data!AO28&amp;","&amp;COUNTIF($F$2:$J27,J27)</f>
        <v>,0</v>
      </c>
    </row>
    <row r="28" spans="1:15">
      <c r="A28" t="str">
        <f>入力シート!G33&amp;","&amp;入力シート!H33&amp;","&amp;data!U29</f>
        <v>,,</v>
      </c>
      <c r="B28" t="str">
        <f>入力シート!G33&amp;","&amp;入力シート!H33&amp;","&amp;data!Z29</f>
        <v>,,</v>
      </c>
      <c r="C28" t="str">
        <f>入力シート!G33&amp;","&amp;入力シート!H33&amp;","&amp;data!AE29</f>
        <v>,,</v>
      </c>
      <c r="D28" t="str">
        <f>入力シート!G33&amp;","&amp;入力シート!H33&amp;","&amp;data!AJ29</f>
        <v>,,</v>
      </c>
      <c r="E28" t="str">
        <f>入力シート!G33&amp;","&amp;入力シート!H33&amp;","&amp;data!AO29</f>
        <v>,,</v>
      </c>
      <c r="F28" t="str">
        <f>data!U29&amp;","&amp;入力シート!Q33</f>
        <v>,</v>
      </c>
      <c r="G28" t="str">
        <f>data!Z29&amp;","&amp;入力シート!V33</f>
        <v>,</v>
      </c>
      <c r="K28" t="str">
        <f>data!U29&amp;","&amp;COUNTIF($F$2:$J28,F28)</f>
        <v>,54</v>
      </c>
      <c r="L28" t="str">
        <f>data!Z29&amp;","&amp;COUNTIF($F$2:$J28,G28)</f>
        <v>,54</v>
      </c>
      <c r="M28" t="str">
        <f>data!AE29&amp;","&amp;COUNTIF($F$2:$J28,H28)</f>
        <v>,0</v>
      </c>
      <c r="N28" t="str">
        <f>data!AJ29&amp;","&amp;COUNTIF($F$2:$J28,I28)</f>
        <v>,0</v>
      </c>
      <c r="O28" t="str">
        <f>data!AO29&amp;","&amp;COUNTIF($F$2:$J28,J28)</f>
        <v>,0</v>
      </c>
    </row>
    <row r="29" spans="1:15">
      <c r="A29" t="str">
        <f>入力シート!G34&amp;","&amp;入力シート!H34&amp;","&amp;data!U30</f>
        <v>,,</v>
      </c>
      <c r="B29" t="str">
        <f>入力シート!G34&amp;","&amp;入力シート!H34&amp;","&amp;data!Z30</f>
        <v>,,</v>
      </c>
      <c r="C29" t="str">
        <f>入力シート!G34&amp;","&amp;入力シート!H34&amp;","&amp;data!AE30</f>
        <v>,,</v>
      </c>
      <c r="D29" t="str">
        <f>入力シート!G34&amp;","&amp;入力シート!H34&amp;","&amp;data!AJ30</f>
        <v>,,</v>
      </c>
      <c r="E29" t="str">
        <f>入力シート!G34&amp;","&amp;入力シート!H34&amp;","&amp;data!AO30</f>
        <v>,,</v>
      </c>
      <c r="F29" t="str">
        <f>data!U30&amp;","&amp;入力シート!Q34</f>
        <v>,</v>
      </c>
      <c r="G29" t="str">
        <f>data!Z30&amp;","&amp;入力シート!V34</f>
        <v>,</v>
      </c>
      <c r="K29" t="str">
        <f>data!U30&amp;","&amp;COUNTIF($F$2:$J29,F29)</f>
        <v>,56</v>
      </c>
      <c r="L29" t="str">
        <f>data!Z30&amp;","&amp;COUNTIF($F$2:$J29,G29)</f>
        <v>,56</v>
      </c>
      <c r="M29" t="str">
        <f>data!AE30&amp;","&amp;COUNTIF($F$2:$J29,H29)</f>
        <v>,0</v>
      </c>
      <c r="N29" t="str">
        <f>data!AJ30&amp;","&amp;COUNTIF($F$2:$J29,I29)</f>
        <v>,0</v>
      </c>
      <c r="O29" t="str">
        <f>data!AO30&amp;","&amp;COUNTIF($F$2:$J29,J29)</f>
        <v>,0</v>
      </c>
    </row>
    <row r="30" spans="1:15">
      <c r="A30" t="str">
        <f>入力シート!G35&amp;","&amp;入力シート!H35&amp;","&amp;data!U31</f>
        <v>,,</v>
      </c>
      <c r="B30" t="str">
        <f>入力シート!G35&amp;","&amp;入力シート!H35&amp;","&amp;data!Z31</f>
        <v>,,</v>
      </c>
      <c r="C30" t="str">
        <f>入力シート!G35&amp;","&amp;入力シート!H35&amp;","&amp;data!AE31</f>
        <v>,,</v>
      </c>
      <c r="D30" t="str">
        <f>入力シート!G35&amp;","&amp;入力シート!H35&amp;","&amp;data!AJ31</f>
        <v>,,</v>
      </c>
      <c r="E30" t="str">
        <f>入力シート!G35&amp;","&amp;入力シート!H35&amp;","&amp;data!AO31</f>
        <v>,,</v>
      </c>
      <c r="F30" t="str">
        <f>data!U31&amp;","&amp;入力シート!Q35</f>
        <v>,</v>
      </c>
      <c r="G30" t="str">
        <f>data!Z31&amp;","&amp;入力シート!V35</f>
        <v>,</v>
      </c>
      <c r="K30" t="str">
        <f>data!U31&amp;","&amp;COUNTIF($F$2:$J30,F30)</f>
        <v>,58</v>
      </c>
      <c r="L30" t="str">
        <f>data!Z31&amp;","&amp;COUNTIF($F$2:$J30,G30)</f>
        <v>,58</v>
      </c>
      <c r="M30" t="str">
        <f>data!AE31&amp;","&amp;COUNTIF($F$2:$J30,H30)</f>
        <v>,0</v>
      </c>
      <c r="N30" t="str">
        <f>data!AJ31&amp;","&amp;COUNTIF($F$2:$J30,I30)</f>
        <v>,0</v>
      </c>
      <c r="O30" t="str">
        <f>data!AO31&amp;","&amp;COUNTIF($F$2:$J30,J30)</f>
        <v>,0</v>
      </c>
    </row>
    <row r="31" spans="1:15">
      <c r="A31" t="str">
        <f>入力シート!G36&amp;","&amp;入力シート!H36&amp;","&amp;data!U32</f>
        <v>,,</v>
      </c>
      <c r="B31" t="str">
        <f>入力シート!G36&amp;","&amp;入力シート!H36&amp;","&amp;data!Z32</f>
        <v>,,</v>
      </c>
      <c r="C31" t="str">
        <f>入力シート!G36&amp;","&amp;入力シート!H36&amp;","&amp;data!AE32</f>
        <v>,,</v>
      </c>
      <c r="D31" t="str">
        <f>入力シート!G36&amp;","&amp;入力シート!H36&amp;","&amp;data!AJ32</f>
        <v>,,</v>
      </c>
      <c r="E31" t="str">
        <f>入力シート!G36&amp;","&amp;入力シート!H36&amp;","&amp;data!AO32</f>
        <v>,,</v>
      </c>
      <c r="F31" t="str">
        <f>data!U32&amp;","&amp;入力シート!Q36</f>
        <v>,</v>
      </c>
      <c r="G31" t="str">
        <f>data!Z32&amp;","&amp;入力シート!V36</f>
        <v>,</v>
      </c>
      <c r="K31" t="str">
        <f>data!U32&amp;","&amp;COUNTIF($F$2:$J31,F31)</f>
        <v>,60</v>
      </c>
      <c r="L31" t="str">
        <f>data!Z32&amp;","&amp;COUNTIF($F$2:$J31,G31)</f>
        <v>,60</v>
      </c>
      <c r="M31" t="str">
        <f>data!AE32&amp;","&amp;COUNTIF($F$2:$J31,H31)</f>
        <v>,0</v>
      </c>
      <c r="N31" t="str">
        <f>data!AJ32&amp;","&amp;COUNTIF($F$2:$J31,I31)</f>
        <v>,0</v>
      </c>
      <c r="O31" t="str">
        <f>data!AO32&amp;","&amp;COUNTIF($F$2:$J31,J31)</f>
        <v>,0</v>
      </c>
    </row>
    <row r="32" spans="1:15">
      <c r="A32" t="str">
        <f>入力シート!G37&amp;","&amp;入力シート!H37&amp;","&amp;data!U33</f>
        <v>,,</v>
      </c>
      <c r="B32" t="str">
        <f>入力シート!G37&amp;","&amp;入力シート!H37&amp;","&amp;data!Z33</f>
        <v>,,</v>
      </c>
      <c r="C32" t="str">
        <f>入力シート!G37&amp;","&amp;入力シート!H37&amp;","&amp;data!AE33</f>
        <v>,,</v>
      </c>
      <c r="D32" t="str">
        <f>入力シート!G37&amp;","&amp;入力シート!H37&amp;","&amp;data!AJ33</f>
        <v>,,</v>
      </c>
      <c r="E32" t="str">
        <f>入力シート!G37&amp;","&amp;入力シート!H37&amp;","&amp;data!AO33</f>
        <v>,,</v>
      </c>
      <c r="F32" t="str">
        <f>data!U33&amp;","&amp;入力シート!Q37</f>
        <v>,</v>
      </c>
      <c r="G32" t="str">
        <f>data!Z33&amp;","&amp;入力シート!V37</f>
        <v>,</v>
      </c>
      <c r="K32" t="str">
        <f>data!U33&amp;","&amp;COUNTIF($F$2:$J32,F32)</f>
        <v>,62</v>
      </c>
      <c r="L32" t="str">
        <f>data!Z33&amp;","&amp;COUNTIF($F$2:$J32,G32)</f>
        <v>,62</v>
      </c>
      <c r="M32" t="str">
        <f>data!AE33&amp;","&amp;COUNTIF($F$2:$J32,H32)</f>
        <v>,0</v>
      </c>
      <c r="N32" t="str">
        <f>data!AJ33&amp;","&amp;COUNTIF($F$2:$J32,I32)</f>
        <v>,0</v>
      </c>
      <c r="O32" t="str">
        <f>data!AO33&amp;","&amp;COUNTIF($F$2:$J32,J32)</f>
        <v>,0</v>
      </c>
    </row>
    <row r="33" spans="1:15">
      <c r="A33" t="str">
        <f>入力シート!G38&amp;","&amp;入力シート!H38&amp;","&amp;data!U34</f>
        <v>,,</v>
      </c>
      <c r="B33" t="str">
        <f>入力シート!G38&amp;","&amp;入力シート!H38&amp;","&amp;data!Z34</f>
        <v>,,</v>
      </c>
      <c r="C33" t="str">
        <f>入力シート!G38&amp;","&amp;入力シート!H38&amp;","&amp;data!AE34</f>
        <v>,,</v>
      </c>
      <c r="D33" t="str">
        <f>入力シート!G38&amp;","&amp;入力シート!H38&amp;","&amp;data!AJ34</f>
        <v>,,</v>
      </c>
      <c r="E33" t="str">
        <f>入力シート!G38&amp;","&amp;入力シート!H38&amp;","&amp;data!AO34</f>
        <v>,,</v>
      </c>
      <c r="F33" t="str">
        <f>data!U34&amp;","&amp;入力シート!Q38</f>
        <v>,</v>
      </c>
      <c r="G33" t="str">
        <f>data!Z34&amp;","&amp;入力シート!V38</f>
        <v>,</v>
      </c>
      <c r="K33" t="str">
        <f>data!U34&amp;","&amp;COUNTIF($F$2:$J33,F33)</f>
        <v>,64</v>
      </c>
      <c r="L33" t="str">
        <f>data!Z34&amp;","&amp;COUNTIF($F$2:$J33,G33)</f>
        <v>,64</v>
      </c>
      <c r="M33" t="str">
        <f>data!AE34&amp;","&amp;COUNTIF($F$2:$J33,H33)</f>
        <v>,0</v>
      </c>
      <c r="N33" t="str">
        <f>data!AJ34&amp;","&amp;COUNTIF($F$2:$J33,I33)</f>
        <v>,0</v>
      </c>
      <c r="O33" t="str">
        <f>data!AO34&amp;","&amp;COUNTIF($F$2:$J33,J33)</f>
        <v>,0</v>
      </c>
    </row>
    <row r="34" spans="1:15">
      <c r="A34" t="str">
        <f>入力シート!G39&amp;","&amp;入力シート!H39&amp;","&amp;data!U35</f>
        <v>,,</v>
      </c>
      <c r="B34" t="str">
        <f>入力シート!G39&amp;","&amp;入力シート!H39&amp;","&amp;data!Z35</f>
        <v>,,</v>
      </c>
      <c r="C34" t="str">
        <f>入力シート!G39&amp;","&amp;入力シート!H39&amp;","&amp;data!AE35</f>
        <v>,,</v>
      </c>
      <c r="D34" t="str">
        <f>入力シート!G39&amp;","&amp;入力シート!H39&amp;","&amp;data!AJ35</f>
        <v>,,</v>
      </c>
      <c r="E34" t="str">
        <f>入力シート!G39&amp;","&amp;入力シート!H39&amp;","&amp;data!AO35</f>
        <v>,,</v>
      </c>
      <c r="F34" t="str">
        <f>data!U35&amp;","&amp;入力シート!Q39</f>
        <v>,</v>
      </c>
      <c r="G34" t="str">
        <f>data!Z35&amp;","&amp;入力シート!V39</f>
        <v>,</v>
      </c>
      <c r="K34" t="str">
        <f>data!U35&amp;","&amp;COUNTIF($F$2:$J34,F34)</f>
        <v>,66</v>
      </c>
      <c r="L34" t="str">
        <f>data!Z35&amp;","&amp;COUNTIF($F$2:$J34,G34)</f>
        <v>,66</v>
      </c>
      <c r="M34" t="str">
        <f>data!AE35&amp;","&amp;COUNTIF($F$2:$J34,H34)</f>
        <v>,0</v>
      </c>
      <c r="N34" t="str">
        <f>data!AJ35&amp;","&amp;COUNTIF($F$2:$J34,I34)</f>
        <v>,0</v>
      </c>
      <c r="O34" t="str">
        <f>data!AO35&amp;","&amp;COUNTIF($F$2:$J34,J34)</f>
        <v>,0</v>
      </c>
    </row>
    <row r="35" spans="1:15">
      <c r="A35" t="str">
        <f>入力シート!G40&amp;","&amp;入力シート!H40&amp;","&amp;data!U36</f>
        <v>,,</v>
      </c>
      <c r="B35" t="str">
        <f>入力シート!G40&amp;","&amp;入力シート!H40&amp;","&amp;data!Z36</f>
        <v>,,</v>
      </c>
      <c r="C35" t="str">
        <f>入力シート!G40&amp;","&amp;入力シート!H40&amp;","&amp;data!AE36</f>
        <v>,,</v>
      </c>
      <c r="D35" t="str">
        <f>入力シート!G40&amp;","&amp;入力シート!H40&amp;","&amp;data!AJ36</f>
        <v>,,</v>
      </c>
      <c r="E35" t="str">
        <f>入力シート!G40&amp;","&amp;入力シート!H40&amp;","&amp;data!AO36</f>
        <v>,,</v>
      </c>
      <c r="F35" t="str">
        <f>data!U36&amp;","&amp;入力シート!Q40</f>
        <v>,</v>
      </c>
      <c r="G35" t="str">
        <f>data!Z36&amp;","&amp;入力シート!V40</f>
        <v>,</v>
      </c>
      <c r="K35" t="str">
        <f>data!U36&amp;","&amp;COUNTIF($F$2:$J35,F35)</f>
        <v>,68</v>
      </c>
      <c r="L35" t="str">
        <f>data!Z36&amp;","&amp;COUNTIF($F$2:$J35,G35)</f>
        <v>,68</v>
      </c>
      <c r="M35" t="str">
        <f>data!AE36&amp;","&amp;COUNTIF($F$2:$J35,H35)</f>
        <v>,0</v>
      </c>
      <c r="N35" t="str">
        <f>data!AJ36&amp;","&amp;COUNTIF($F$2:$J35,I35)</f>
        <v>,0</v>
      </c>
      <c r="O35" t="str">
        <f>data!AO36&amp;","&amp;COUNTIF($F$2:$J35,J35)</f>
        <v>,0</v>
      </c>
    </row>
    <row r="36" spans="1:15">
      <c r="A36" t="str">
        <f>入力シート!G41&amp;","&amp;入力シート!H41&amp;","&amp;data!U37</f>
        <v>,,</v>
      </c>
      <c r="B36" t="str">
        <f>入力シート!G41&amp;","&amp;入力シート!H41&amp;","&amp;data!Z37</f>
        <v>,,</v>
      </c>
      <c r="C36" t="str">
        <f>入力シート!G41&amp;","&amp;入力シート!H41&amp;","&amp;data!AE37</f>
        <v>,,</v>
      </c>
      <c r="D36" t="str">
        <f>入力シート!G41&amp;","&amp;入力シート!H41&amp;","&amp;data!AJ37</f>
        <v>,,</v>
      </c>
      <c r="E36" t="str">
        <f>入力シート!G41&amp;","&amp;入力シート!H41&amp;","&amp;data!AO37</f>
        <v>,,</v>
      </c>
      <c r="F36" t="str">
        <f>data!U37&amp;","&amp;入力シート!Q41</f>
        <v>,</v>
      </c>
      <c r="G36" t="str">
        <f>data!Z37&amp;","&amp;入力シート!V41</f>
        <v>,</v>
      </c>
      <c r="K36" t="str">
        <f>data!U37&amp;","&amp;COUNTIF($F$2:$J36,F36)</f>
        <v>,70</v>
      </c>
      <c r="L36" t="str">
        <f>data!Z37&amp;","&amp;COUNTIF($F$2:$J36,G36)</f>
        <v>,70</v>
      </c>
      <c r="M36" t="str">
        <f>data!AE37&amp;","&amp;COUNTIF($F$2:$J36,H36)</f>
        <v>,0</v>
      </c>
      <c r="N36" t="str">
        <f>data!AJ37&amp;","&amp;COUNTIF($F$2:$J36,I36)</f>
        <v>,0</v>
      </c>
      <c r="O36" t="str">
        <f>data!AO37&amp;","&amp;COUNTIF($F$2:$J36,J36)</f>
        <v>,0</v>
      </c>
    </row>
    <row r="37" spans="1:15">
      <c r="A37" t="str">
        <f>入力シート!G42&amp;","&amp;入力シート!H42&amp;","&amp;data!U38</f>
        <v>,,</v>
      </c>
      <c r="B37" t="str">
        <f>入力シート!G42&amp;","&amp;入力シート!H42&amp;","&amp;data!Z38</f>
        <v>,,</v>
      </c>
      <c r="C37" t="str">
        <f>入力シート!G42&amp;","&amp;入力シート!H42&amp;","&amp;data!AE38</f>
        <v>,,</v>
      </c>
      <c r="D37" t="str">
        <f>入力シート!G42&amp;","&amp;入力シート!H42&amp;","&amp;data!AJ38</f>
        <v>,,</v>
      </c>
      <c r="E37" t="str">
        <f>入力シート!G42&amp;","&amp;入力シート!H42&amp;","&amp;data!AO38</f>
        <v>,,</v>
      </c>
      <c r="F37" t="str">
        <f>data!U38&amp;","&amp;入力シート!Q42</f>
        <v>,</v>
      </c>
      <c r="G37" t="str">
        <f>data!Z38&amp;","&amp;入力シート!V42</f>
        <v>,</v>
      </c>
      <c r="K37" t="str">
        <f>data!U38&amp;","&amp;COUNTIF($F$2:$J37,F37)</f>
        <v>,72</v>
      </c>
      <c r="L37" t="str">
        <f>data!Z38&amp;","&amp;COUNTIF($F$2:$J37,G37)</f>
        <v>,72</v>
      </c>
      <c r="M37" t="str">
        <f>data!AE38&amp;","&amp;COUNTIF($F$2:$J37,H37)</f>
        <v>,0</v>
      </c>
      <c r="N37" t="str">
        <f>data!AJ38&amp;","&amp;COUNTIF($F$2:$J37,I37)</f>
        <v>,0</v>
      </c>
      <c r="O37" t="str">
        <f>data!AO38&amp;","&amp;COUNTIF($F$2:$J37,J37)</f>
        <v>,0</v>
      </c>
    </row>
    <row r="38" spans="1:15">
      <c r="A38" t="str">
        <f>入力シート!G43&amp;","&amp;入力シート!H43&amp;","&amp;data!U39</f>
        <v>,,</v>
      </c>
      <c r="B38" t="str">
        <f>入力シート!G43&amp;","&amp;入力シート!H43&amp;","&amp;data!Z39</f>
        <v>,,</v>
      </c>
      <c r="C38" t="str">
        <f>入力シート!G43&amp;","&amp;入力シート!H43&amp;","&amp;data!AE39</f>
        <v>,,</v>
      </c>
      <c r="D38" t="str">
        <f>入力シート!G43&amp;","&amp;入力シート!H43&amp;","&amp;data!AJ39</f>
        <v>,,</v>
      </c>
      <c r="E38" t="str">
        <f>入力シート!G43&amp;","&amp;入力シート!H43&amp;","&amp;data!AO39</f>
        <v>,,</v>
      </c>
      <c r="F38" t="str">
        <f>data!U39&amp;","&amp;入力シート!Q43</f>
        <v>,</v>
      </c>
      <c r="G38" t="str">
        <f>data!Z39&amp;","&amp;入力シート!V43</f>
        <v>,</v>
      </c>
      <c r="K38" t="str">
        <f>data!U39&amp;","&amp;COUNTIF($F$2:$J38,F38)</f>
        <v>,74</v>
      </c>
      <c r="L38" t="str">
        <f>data!Z39&amp;","&amp;COUNTIF($F$2:$J38,G38)</f>
        <v>,74</v>
      </c>
      <c r="M38" t="str">
        <f>data!AE39&amp;","&amp;COUNTIF($F$2:$J38,H38)</f>
        <v>,0</v>
      </c>
      <c r="N38" t="str">
        <f>data!AJ39&amp;","&amp;COUNTIF($F$2:$J38,I38)</f>
        <v>,0</v>
      </c>
      <c r="O38" t="str">
        <f>data!AO39&amp;","&amp;COUNTIF($F$2:$J38,J38)</f>
        <v>,0</v>
      </c>
    </row>
    <row r="39" spans="1:15">
      <c r="A39" t="str">
        <f>入力シート!G44&amp;","&amp;入力シート!H44&amp;","&amp;data!U40</f>
        <v>,,</v>
      </c>
      <c r="B39" t="str">
        <f>入力シート!G44&amp;","&amp;入力シート!H44&amp;","&amp;data!Z40</f>
        <v>,,</v>
      </c>
      <c r="C39" t="str">
        <f>入力シート!G44&amp;","&amp;入力シート!H44&amp;","&amp;data!AE40</f>
        <v>,,</v>
      </c>
      <c r="D39" t="str">
        <f>入力シート!G44&amp;","&amp;入力シート!H44&amp;","&amp;data!AJ40</f>
        <v>,,</v>
      </c>
      <c r="E39" t="str">
        <f>入力シート!G44&amp;","&amp;入力シート!H44&amp;","&amp;data!AO40</f>
        <v>,,</v>
      </c>
      <c r="F39" t="str">
        <f>data!U40&amp;","&amp;入力シート!Q44</f>
        <v>,</v>
      </c>
      <c r="G39" t="str">
        <f>data!Z40&amp;","&amp;入力シート!V44</f>
        <v>,</v>
      </c>
      <c r="K39" t="str">
        <f>data!U40&amp;","&amp;COUNTIF($F$2:$J39,F39)</f>
        <v>,76</v>
      </c>
      <c r="L39" t="str">
        <f>data!Z40&amp;","&amp;COUNTIF($F$2:$J39,G39)</f>
        <v>,76</v>
      </c>
      <c r="M39" t="str">
        <f>data!AE40&amp;","&amp;COUNTIF($F$2:$J39,H39)</f>
        <v>,0</v>
      </c>
      <c r="N39" t="str">
        <f>data!AJ40&amp;","&amp;COUNTIF($F$2:$J39,I39)</f>
        <v>,0</v>
      </c>
      <c r="O39" t="str">
        <f>data!AO40&amp;","&amp;COUNTIF($F$2:$J39,J39)</f>
        <v>,0</v>
      </c>
    </row>
    <row r="40" spans="1:15">
      <c r="A40" t="str">
        <f>入力シート!G45&amp;","&amp;入力シート!H45&amp;","&amp;data!U41</f>
        <v>,,</v>
      </c>
      <c r="B40" t="str">
        <f>入力シート!G45&amp;","&amp;入力シート!H45&amp;","&amp;data!Z41</f>
        <v>,,</v>
      </c>
      <c r="C40" t="str">
        <f>入力シート!G45&amp;","&amp;入力シート!H45&amp;","&amp;data!AE41</f>
        <v>,,</v>
      </c>
      <c r="D40" t="str">
        <f>入力シート!G45&amp;","&amp;入力シート!H45&amp;","&amp;data!AJ41</f>
        <v>,,</v>
      </c>
      <c r="E40" t="str">
        <f>入力シート!G45&amp;","&amp;入力シート!H45&amp;","&amp;data!AO41</f>
        <v>,,</v>
      </c>
      <c r="F40" t="str">
        <f>data!U41&amp;","&amp;入力シート!Q45</f>
        <v>,</v>
      </c>
      <c r="G40" t="str">
        <f>data!Z41&amp;","&amp;入力シート!V45</f>
        <v>,</v>
      </c>
      <c r="K40" t="str">
        <f>data!U41&amp;","&amp;COUNTIF($F$2:$J40,F40)</f>
        <v>,78</v>
      </c>
      <c r="L40" t="str">
        <f>data!Z41&amp;","&amp;COUNTIF($F$2:$J40,G40)</f>
        <v>,78</v>
      </c>
      <c r="M40" t="str">
        <f>data!AE41&amp;","&amp;COUNTIF($F$2:$J40,H40)</f>
        <v>,0</v>
      </c>
      <c r="N40" t="str">
        <f>data!AJ41&amp;","&amp;COUNTIF($F$2:$J40,I40)</f>
        <v>,0</v>
      </c>
      <c r="O40" t="str">
        <f>data!AO41&amp;","&amp;COUNTIF($F$2:$J40,J40)</f>
        <v>,0</v>
      </c>
    </row>
    <row r="41" spans="1:15">
      <c r="A41" t="str">
        <f>入力シート!G46&amp;","&amp;入力シート!H46&amp;","&amp;data!U42</f>
        <v>,,</v>
      </c>
      <c r="B41" t="str">
        <f>入力シート!G46&amp;","&amp;入力シート!H46&amp;","&amp;data!Z42</f>
        <v>,,</v>
      </c>
      <c r="C41" t="str">
        <f>入力シート!G46&amp;","&amp;入力シート!H46&amp;","&amp;data!AE42</f>
        <v>,,</v>
      </c>
      <c r="D41" t="str">
        <f>入力シート!G46&amp;","&amp;入力シート!H46&amp;","&amp;data!AJ42</f>
        <v>,,</v>
      </c>
      <c r="E41" t="str">
        <f>入力シート!G46&amp;","&amp;入力シート!H46&amp;","&amp;data!AO42</f>
        <v>,,</v>
      </c>
      <c r="F41" t="str">
        <f>data!U42&amp;","&amp;入力シート!Q46</f>
        <v>,</v>
      </c>
      <c r="G41" t="str">
        <f>data!Z42&amp;","&amp;入力シート!V46</f>
        <v>,</v>
      </c>
      <c r="K41" t="str">
        <f>data!U42&amp;","&amp;COUNTIF($F$2:$J41,F41)</f>
        <v>,80</v>
      </c>
      <c r="L41" t="str">
        <f>data!Z42&amp;","&amp;COUNTIF($F$2:$J41,G41)</f>
        <v>,80</v>
      </c>
      <c r="M41" t="str">
        <f>data!AE42&amp;","&amp;COUNTIF($F$2:$J41,H41)</f>
        <v>,0</v>
      </c>
      <c r="N41" t="str">
        <f>data!AJ42&amp;","&amp;COUNTIF($F$2:$J41,I41)</f>
        <v>,0</v>
      </c>
      <c r="O41" t="str">
        <f>data!AO42&amp;","&amp;COUNTIF($F$2:$J41,J41)</f>
        <v>,0</v>
      </c>
    </row>
    <row r="42" spans="1:15">
      <c r="A42" t="str">
        <f>入力シート!G47&amp;","&amp;入力シート!H47&amp;","&amp;data!U43</f>
        <v>,,</v>
      </c>
      <c r="B42" t="str">
        <f>入力シート!G47&amp;","&amp;入力シート!H47&amp;","&amp;data!Z43</f>
        <v>,,</v>
      </c>
      <c r="C42" t="str">
        <f>入力シート!G47&amp;","&amp;入力シート!H47&amp;","&amp;data!AE43</f>
        <v>,,</v>
      </c>
      <c r="D42" t="str">
        <f>入力シート!G47&amp;","&amp;入力シート!H47&amp;","&amp;data!AJ43</f>
        <v>,,</v>
      </c>
      <c r="E42" t="str">
        <f>入力シート!G47&amp;","&amp;入力シート!H47&amp;","&amp;data!AO43</f>
        <v>,,</v>
      </c>
      <c r="F42" t="str">
        <f>data!U43&amp;","&amp;入力シート!Q47</f>
        <v>,</v>
      </c>
      <c r="G42" t="str">
        <f>data!Z43&amp;","&amp;入力シート!V47</f>
        <v>,</v>
      </c>
      <c r="K42" t="str">
        <f>data!U43&amp;","&amp;COUNTIF($F$2:$J42,F42)</f>
        <v>,82</v>
      </c>
      <c r="L42" t="str">
        <f>data!Z43&amp;","&amp;COUNTIF($F$2:$J42,G42)</f>
        <v>,82</v>
      </c>
      <c r="M42" t="str">
        <f>data!AE43&amp;","&amp;COUNTIF($F$2:$J42,H42)</f>
        <v>,0</v>
      </c>
      <c r="N42" t="str">
        <f>data!AJ43&amp;","&amp;COUNTIF($F$2:$J42,I42)</f>
        <v>,0</v>
      </c>
      <c r="O42" t="str">
        <f>data!AO43&amp;","&amp;COUNTIF($F$2:$J42,J42)</f>
        <v>,0</v>
      </c>
    </row>
    <row r="43" spans="1:15">
      <c r="A43" t="str">
        <f>入力シート!G48&amp;","&amp;入力シート!H48&amp;","&amp;data!U44</f>
        <v>,,</v>
      </c>
      <c r="B43" t="str">
        <f>入力シート!G48&amp;","&amp;入力シート!H48&amp;","&amp;data!Z44</f>
        <v>,,</v>
      </c>
      <c r="C43" t="str">
        <f>入力シート!G48&amp;","&amp;入力シート!H48&amp;","&amp;data!AE44</f>
        <v>,,</v>
      </c>
      <c r="D43" t="str">
        <f>入力シート!G48&amp;","&amp;入力シート!H48&amp;","&amp;data!AJ44</f>
        <v>,,</v>
      </c>
      <c r="E43" t="str">
        <f>入力シート!G48&amp;","&amp;入力シート!H48&amp;","&amp;data!AO44</f>
        <v>,,</v>
      </c>
      <c r="F43" t="str">
        <f>data!U44&amp;","&amp;入力シート!Q48</f>
        <v>,</v>
      </c>
      <c r="G43" t="str">
        <f>data!Z44&amp;","&amp;入力シート!V48</f>
        <v>,</v>
      </c>
      <c r="K43" t="str">
        <f>data!U44&amp;","&amp;COUNTIF($F$2:$J43,F43)</f>
        <v>,84</v>
      </c>
      <c r="L43" t="str">
        <f>data!Z44&amp;","&amp;COUNTIF($F$2:$J43,G43)</f>
        <v>,84</v>
      </c>
      <c r="M43" t="str">
        <f>data!AE44&amp;","&amp;COUNTIF($F$2:$J43,H43)</f>
        <v>,0</v>
      </c>
      <c r="N43" t="str">
        <f>data!AJ44&amp;","&amp;COUNTIF($F$2:$J43,I43)</f>
        <v>,0</v>
      </c>
      <c r="O43" t="str">
        <f>data!AO44&amp;","&amp;COUNTIF($F$2:$J43,J43)</f>
        <v>,0</v>
      </c>
    </row>
    <row r="44" spans="1:15">
      <c r="A44" t="str">
        <f>入力シート!G49&amp;","&amp;入力シート!H49&amp;","&amp;data!U45</f>
        <v>,,</v>
      </c>
      <c r="B44" t="str">
        <f>入力シート!G49&amp;","&amp;入力シート!H49&amp;","&amp;data!Z45</f>
        <v>,,</v>
      </c>
      <c r="C44" t="str">
        <f>入力シート!G49&amp;","&amp;入力シート!H49&amp;","&amp;data!AE45</f>
        <v>,,</v>
      </c>
      <c r="D44" t="str">
        <f>入力シート!G49&amp;","&amp;入力シート!H49&amp;","&amp;data!AJ45</f>
        <v>,,</v>
      </c>
      <c r="E44" t="str">
        <f>入力シート!G49&amp;","&amp;入力シート!H49&amp;","&amp;data!AO45</f>
        <v>,,</v>
      </c>
      <c r="F44" t="str">
        <f>data!U45&amp;","&amp;入力シート!Q49</f>
        <v>,</v>
      </c>
      <c r="G44" t="str">
        <f>data!Z45&amp;","&amp;入力シート!V49</f>
        <v>,</v>
      </c>
      <c r="K44" t="str">
        <f>data!U45&amp;","&amp;COUNTIF($F$2:$J44,F44)</f>
        <v>,86</v>
      </c>
      <c r="L44" t="str">
        <f>data!Z45&amp;","&amp;COUNTIF($F$2:$J44,G44)</f>
        <v>,86</v>
      </c>
      <c r="M44" t="str">
        <f>data!AE45&amp;","&amp;COUNTIF($F$2:$J44,H44)</f>
        <v>,0</v>
      </c>
      <c r="N44" t="str">
        <f>data!AJ45&amp;","&amp;COUNTIF($F$2:$J44,I44)</f>
        <v>,0</v>
      </c>
      <c r="O44" t="str">
        <f>data!AO45&amp;","&amp;COUNTIF($F$2:$J44,J44)</f>
        <v>,0</v>
      </c>
    </row>
    <row r="45" spans="1:15">
      <c r="A45" t="str">
        <f>入力シート!G50&amp;","&amp;入力シート!H50&amp;","&amp;data!U46</f>
        <v>,,</v>
      </c>
      <c r="B45" t="str">
        <f>入力シート!G50&amp;","&amp;入力シート!H50&amp;","&amp;data!Z46</f>
        <v>,,</v>
      </c>
      <c r="C45" t="str">
        <f>入力シート!G50&amp;","&amp;入力シート!H50&amp;","&amp;data!AE46</f>
        <v>,,</v>
      </c>
      <c r="D45" t="str">
        <f>入力シート!G50&amp;","&amp;入力シート!H50&amp;","&amp;data!AJ46</f>
        <v>,,</v>
      </c>
      <c r="E45" t="str">
        <f>入力シート!G50&amp;","&amp;入力シート!H50&amp;","&amp;data!AO46</f>
        <v>,,</v>
      </c>
      <c r="F45" t="str">
        <f>data!U46&amp;","&amp;入力シート!Q50</f>
        <v>,</v>
      </c>
      <c r="G45" t="str">
        <f>data!Z46&amp;","&amp;入力シート!V50</f>
        <v>,</v>
      </c>
      <c r="K45" t="str">
        <f>data!U46&amp;","&amp;COUNTIF($F$2:$J45,F45)</f>
        <v>,88</v>
      </c>
      <c r="L45" t="str">
        <f>data!Z46&amp;","&amp;COUNTIF($F$2:$J45,G45)</f>
        <v>,88</v>
      </c>
      <c r="M45" t="str">
        <f>data!AE46&amp;","&amp;COUNTIF($F$2:$J45,H45)</f>
        <v>,0</v>
      </c>
      <c r="N45" t="str">
        <f>data!AJ46&amp;","&amp;COUNTIF($F$2:$J45,I45)</f>
        <v>,0</v>
      </c>
      <c r="O45" t="str">
        <f>data!AO46&amp;","&amp;COUNTIF($F$2:$J45,J45)</f>
        <v>,0</v>
      </c>
    </row>
    <row r="46" spans="1:15">
      <c r="A46" t="str">
        <f>入力シート!G51&amp;","&amp;入力シート!H51&amp;","&amp;data!U47</f>
        <v>,,</v>
      </c>
      <c r="B46" t="str">
        <f>入力シート!G51&amp;","&amp;入力シート!H51&amp;","&amp;data!Z47</f>
        <v>,,</v>
      </c>
      <c r="C46" t="str">
        <f>入力シート!G51&amp;","&amp;入力シート!H51&amp;","&amp;data!AE47</f>
        <v>,,</v>
      </c>
      <c r="D46" t="str">
        <f>入力シート!G51&amp;","&amp;入力シート!H51&amp;","&amp;data!AJ47</f>
        <v>,,</v>
      </c>
      <c r="E46" t="str">
        <f>入力シート!G51&amp;","&amp;入力シート!H51&amp;","&amp;data!AO47</f>
        <v>,,</v>
      </c>
      <c r="F46" t="str">
        <f>data!U47&amp;","&amp;入力シート!Q51</f>
        <v>,</v>
      </c>
      <c r="G46" t="str">
        <f>data!Z47&amp;","&amp;入力シート!V51</f>
        <v>,</v>
      </c>
      <c r="K46" t="str">
        <f>data!U47&amp;","&amp;COUNTIF($F$2:$J46,F46)</f>
        <v>,90</v>
      </c>
      <c r="L46" t="str">
        <f>data!Z47&amp;","&amp;COUNTIF($F$2:$J46,G46)</f>
        <v>,90</v>
      </c>
      <c r="M46" t="str">
        <f>data!AE47&amp;","&amp;COUNTIF($F$2:$J46,H46)</f>
        <v>,0</v>
      </c>
      <c r="N46" t="str">
        <f>data!AJ47&amp;","&amp;COUNTIF($F$2:$J46,I46)</f>
        <v>,0</v>
      </c>
      <c r="O46" t="str">
        <f>data!AO47&amp;","&amp;COUNTIF($F$2:$J46,J46)</f>
        <v>,0</v>
      </c>
    </row>
    <row r="47" spans="1:15">
      <c r="A47" t="str">
        <f>入力シート!G52&amp;","&amp;入力シート!H52&amp;","&amp;data!U48</f>
        <v>,,</v>
      </c>
      <c r="B47" t="str">
        <f>入力シート!G52&amp;","&amp;入力シート!H52&amp;","&amp;data!Z48</f>
        <v>,,</v>
      </c>
      <c r="C47" t="str">
        <f>入力シート!G52&amp;","&amp;入力シート!H52&amp;","&amp;data!AE48</f>
        <v>,,</v>
      </c>
      <c r="D47" t="str">
        <f>入力シート!G52&amp;","&amp;入力シート!H52&amp;","&amp;data!AJ48</f>
        <v>,,</v>
      </c>
      <c r="E47" t="str">
        <f>入力シート!G52&amp;","&amp;入力シート!H52&amp;","&amp;data!AO48</f>
        <v>,,</v>
      </c>
      <c r="F47" t="str">
        <f>data!U48&amp;","&amp;入力シート!Q52</f>
        <v>,</v>
      </c>
      <c r="G47" t="str">
        <f>data!Z48&amp;","&amp;入力シート!V52</f>
        <v>,</v>
      </c>
      <c r="K47" t="str">
        <f>data!U48&amp;","&amp;COUNTIF($F$2:$J47,F47)</f>
        <v>,92</v>
      </c>
      <c r="L47" t="str">
        <f>data!Z48&amp;","&amp;COUNTIF($F$2:$J47,G47)</f>
        <v>,92</v>
      </c>
      <c r="M47" t="str">
        <f>data!AE48&amp;","&amp;COUNTIF($F$2:$J47,H47)</f>
        <v>,0</v>
      </c>
      <c r="N47" t="str">
        <f>data!AJ48&amp;","&amp;COUNTIF($F$2:$J47,I47)</f>
        <v>,0</v>
      </c>
      <c r="O47" t="str">
        <f>data!AO48&amp;","&amp;COUNTIF($F$2:$J47,J47)</f>
        <v>,0</v>
      </c>
    </row>
    <row r="48" spans="1:15">
      <c r="A48" t="str">
        <f>入力シート!G53&amp;","&amp;入力シート!H53&amp;","&amp;data!U49</f>
        <v>,,</v>
      </c>
      <c r="B48" t="str">
        <f>入力シート!G53&amp;","&amp;入力シート!H53&amp;","&amp;data!Z49</f>
        <v>,,</v>
      </c>
      <c r="C48" t="str">
        <f>入力シート!G53&amp;","&amp;入力シート!H53&amp;","&amp;data!AE49</f>
        <v>,,</v>
      </c>
      <c r="D48" t="str">
        <f>入力シート!G53&amp;","&amp;入力シート!H53&amp;","&amp;data!AJ49</f>
        <v>,,</v>
      </c>
      <c r="E48" t="str">
        <f>入力シート!G53&amp;","&amp;入力シート!H53&amp;","&amp;data!AO49</f>
        <v>,,</v>
      </c>
      <c r="F48" t="str">
        <f>data!U49&amp;","&amp;入力シート!Q53</f>
        <v>,</v>
      </c>
      <c r="G48" t="str">
        <f>data!Z49&amp;","&amp;入力シート!V53</f>
        <v>,</v>
      </c>
      <c r="K48" t="str">
        <f>data!U49&amp;","&amp;COUNTIF($F$2:$J48,F48)</f>
        <v>,94</v>
      </c>
      <c r="L48" t="str">
        <f>data!Z49&amp;","&amp;COUNTIF($F$2:$J48,G48)</f>
        <v>,94</v>
      </c>
      <c r="M48" t="str">
        <f>data!AE49&amp;","&amp;COUNTIF($F$2:$J48,H48)</f>
        <v>,0</v>
      </c>
      <c r="N48" t="str">
        <f>data!AJ49&amp;","&amp;COUNTIF($F$2:$J48,I48)</f>
        <v>,0</v>
      </c>
      <c r="O48" t="str">
        <f>data!AO49&amp;","&amp;COUNTIF($F$2:$J48,J48)</f>
        <v>,0</v>
      </c>
    </row>
    <row r="49" spans="1:15">
      <c r="A49" t="str">
        <f>入力シート!G54&amp;","&amp;入力シート!H54&amp;","&amp;data!U50</f>
        <v>,,</v>
      </c>
      <c r="B49" t="str">
        <f>入力シート!G54&amp;","&amp;入力シート!H54&amp;","&amp;data!Z50</f>
        <v>,,</v>
      </c>
      <c r="C49" t="str">
        <f>入力シート!G54&amp;","&amp;入力シート!H54&amp;","&amp;data!AE50</f>
        <v>,,</v>
      </c>
      <c r="D49" t="str">
        <f>入力シート!G54&amp;","&amp;入力シート!H54&amp;","&amp;data!AJ50</f>
        <v>,,</v>
      </c>
      <c r="E49" t="str">
        <f>入力シート!G54&amp;","&amp;入力シート!H54&amp;","&amp;data!AO50</f>
        <v>,,</v>
      </c>
      <c r="F49" t="str">
        <f>data!U50&amp;","&amp;入力シート!Q54</f>
        <v>,</v>
      </c>
      <c r="G49" t="str">
        <f>data!Z50&amp;","&amp;入力シート!V54</f>
        <v>,</v>
      </c>
      <c r="K49" t="str">
        <f>data!U50&amp;","&amp;COUNTIF($F$2:$J49,F49)</f>
        <v>,96</v>
      </c>
      <c r="L49" t="str">
        <f>data!Z50&amp;","&amp;COUNTIF($F$2:$J49,G49)</f>
        <v>,96</v>
      </c>
      <c r="M49" t="str">
        <f>data!AE50&amp;","&amp;COUNTIF($F$2:$J49,H49)</f>
        <v>,0</v>
      </c>
      <c r="N49" t="str">
        <f>data!AJ50&amp;","&amp;COUNTIF($F$2:$J49,I49)</f>
        <v>,0</v>
      </c>
      <c r="O49" t="str">
        <f>data!AO50&amp;","&amp;COUNTIF($F$2:$J49,J49)</f>
        <v>,0</v>
      </c>
    </row>
    <row r="50" spans="1:15">
      <c r="A50" t="str">
        <f>入力シート!G55&amp;","&amp;入力シート!H55&amp;","&amp;data!U51</f>
        <v>,,</v>
      </c>
      <c r="B50" t="str">
        <f>入力シート!G55&amp;","&amp;入力シート!H55&amp;","&amp;data!Z51</f>
        <v>,,</v>
      </c>
      <c r="C50" t="str">
        <f>入力シート!G55&amp;","&amp;入力シート!H55&amp;","&amp;data!AE51</f>
        <v>,,</v>
      </c>
      <c r="D50" t="str">
        <f>入力シート!G55&amp;","&amp;入力シート!H55&amp;","&amp;data!AJ51</f>
        <v>,,</v>
      </c>
      <c r="E50" t="str">
        <f>入力シート!G55&amp;","&amp;入力シート!H55&amp;","&amp;data!AO51</f>
        <v>,,</v>
      </c>
      <c r="F50" t="str">
        <f>data!U51&amp;","&amp;入力シート!Q55</f>
        <v>,</v>
      </c>
      <c r="G50" t="str">
        <f>data!Z51&amp;","&amp;入力シート!V55</f>
        <v>,</v>
      </c>
      <c r="K50" t="str">
        <f>data!U51&amp;","&amp;COUNTIF($F$2:$J50,F50)</f>
        <v>,98</v>
      </c>
      <c r="L50" t="str">
        <f>data!Z51&amp;","&amp;COUNTIF($F$2:$J50,G50)</f>
        <v>,98</v>
      </c>
      <c r="M50" t="str">
        <f>data!AE51&amp;","&amp;COUNTIF($F$2:$J50,H50)</f>
        <v>,0</v>
      </c>
      <c r="N50" t="str">
        <f>data!AJ51&amp;","&amp;COUNTIF($F$2:$J50,I50)</f>
        <v>,0</v>
      </c>
      <c r="O50" t="str">
        <f>data!AO51&amp;","&amp;COUNTIF($F$2:$J50,J50)</f>
        <v>,0</v>
      </c>
    </row>
    <row r="51" spans="1:15">
      <c r="A51" t="str">
        <f>入力シート!G56&amp;","&amp;入力シート!H56&amp;","&amp;data!U52</f>
        <v>,,</v>
      </c>
      <c r="B51" t="str">
        <f>入力シート!G56&amp;","&amp;入力シート!H56&amp;","&amp;data!Z52</f>
        <v>,,</v>
      </c>
      <c r="C51" t="str">
        <f>入力シート!G56&amp;","&amp;入力シート!H56&amp;","&amp;data!AE52</f>
        <v>,,</v>
      </c>
      <c r="D51" t="str">
        <f>入力シート!G56&amp;","&amp;入力シート!H56&amp;","&amp;data!AJ52</f>
        <v>,,</v>
      </c>
      <c r="E51" t="str">
        <f>入力シート!G56&amp;","&amp;入力シート!H56&amp;","&amp;data!AO52</f>
        <v>,,</v>
      </c>
      <c r="F51" t="str">
        <f>data!U52&amp;","&amp;入力シート!Q56</f>
        <v>,</v>
      </c>
      <c r="G51" t="str">
        <f>data!Z52&amp;","&amp;入力シート!V56</f>
        <v>,</v>
      </c>
      <c r="K51" t="str">
        <f>data!U52&amp;","&amp;COUNTIF($F$2:$J51,F51)</f>
        <v>,100</v>
      </c>
      <c r="L51" t="str">
        <f>data!Z52&amp;","&amp;COUNTIF($F$2:$J51,G51)</f>
        <v>,100</v>
      </c>
      <c r="M51" t="str">
        <f>data!AE52&amp;","&amp;COUNTIF($F$2:$J51,H51)</f>
        <v>,0</v>
      </c>
      <c r="N51" t="str">
        <f>data!AJ52&amp;","&amp;COUNTIF($F$2:$J51,I51)</f>
        <v>,0</v>
      </c>
      <c r="O51" t="str">
        <f>data!AO52&amp;","&amp;COUNTIF($F$2:$J51,J51)</f>
        <v>,0</v>
      </c>
    </row>
  </sheetData>
  <sheetProtection password="CC02" sheet="1" objects="1" scenarios="1"/>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入力注意事項</vt:lpstr>
      <vt:lpstr>入力シート</vt:lpstr>
      <vt:lpstr>大会申込一覧表</vt:lpstr>
      <vt:lpstr>NANS Data</vt:lpstr>
      <vt:lpstr>data</vt:lpstr>
      <vt:lpstr>データ</vt:lpstr>
      <vt:lpstr>集計チェック</vt:lpstr>
      <vt:lpstr>集計シート</vt:lpstr>
      <vt:lpstr>大会申込一覧表!Print_Area</vt:lpstr>
      <vt:lpstr>入力注意事項!Print_Area</vt:lpstr>
      <vt:lpstr>大会申込一覧表!Print_Titles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JMⅦ</cp:lastModifiedBy>
  <cp:lastPrinted>2018-11-20T23:21:15Z</cp:lastPrinted>
  <dcterms:created xsi:type="dcterms:W3CDTF">2009-03-03T02:04:53Z</dcterms:created>
  <dcterms:modified xsi:type="dcterms:W3CDTF">2018-11-21T03:55:20Z</dcterms:modified>
</cp:coreProperties>
</file>